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M:\Monthly Statistical Bulletin\"/>
    </mc:Choice>
  </mc:AlternateContent>
  <xr:revisionPtr revIDLastSave="0" documentId="13_ncr:1_{BA3EB0E6-9145-430B-8BDE-4BA6943A8129}" xr6:coauthVersionLast="47" xr6:coauthVersionMax="47" xr10:uidLastSave="{00000000-0000-0000-0000-000000000000}"/>
  <bookViews>
    <workbookView xWindow="-110" yWindow="-110" windowWidth="19420" windowHeight="10420" tabRatio="676" xr2:uid="{00000000-000D-0000-FFFF-FFFF00000000}"/>
  </bookViews>
  <sheets>
    <sheet name="4.2 MV sales" sheetId="3" r:id="rId1"/>
    <sheet name="OLD 4.2 Data" sheetId="13" state="hidden" r:id="rId2"/>
    <sheet name="Module1" sheetId="11" state="veryHidden" r:id="rId3"/>
    <sheet name="4.2 data" sheetId="15" r:id="rId4"/>
  </sheets>
  <definedNames>
    <definedName name="A2599619A">#REF!,#REF!</definedName>
    <definedName name="A2599619A_Data">#REF!</definedName>
    <definedName name="A2599619A_Latest">#REF!</definedName>
    <definedName name="A2599620K">#REF!,#REF!</definedName>
    <definedName name="A2599620K_Data">#REF!</definedName>
    <definedName name="A2599620K_Latest">#REF!</definedName>
    <definedName name="A2599621L">#REF!,#REF!</definedName>
    <definedName name="A2599621L_Data">#REF!</definedName>
    <definedName name="A2599621L_Latest">#REF!</definedName>
    <definedName name="A2600949X">#REF!,#REF!</definedName>
    <definedName name="A2600949X_Data">#REF!</definedName>
    <definedName name="A2600949X_Latest">#REF!</definedName>
    <definedName name="A2600950J">#REF!,#REF!</definedName>
    <definedName name="A2600950J_Data">#REF!</definedName>
    <definedName name="A2600950J_Latest">#REF!</definedName>
    <definedName name="A2600951K">#REF!,#REF!</definedName>
    <definedName name="A2600951K_Data">#REF!</definedName>
    <definedName name="A2600951K_Latest">#REF!</definedName>
    <definedName name="A2602279K">#REF!,#REF!</definedName>
    <definedName name="A2602279K_Data">#REF!</definedName>
    <definedName name="A2602279K_Latest">#REF!</definedName>
    <definedName name="A2602280V">#REF!,#REF!</definedName>
    <definedName name="A2602280V_Data">#REF!</definedName>
    <definedName name="A2602280V_Latest">#REF!</definedName>
    <definedName name="A2602281W">#REF!,#REF!</definedName>
    <definedName name="A2602281W_Data">#REF!</definedName>
    <definedName name="A2602281W_Latest">#REF!</definedName>
    <definedName name="A2603609J">#REF!,#REF!</definedName>
    <definedName name="A2603609J_Data">#REF!</definedName>
    <definedName name="A2603609J_Latest">#REF!</definedName>
    <definedName name="A2603610T">#REF!,#REF!</definedName>
    <definedName name="A2603610T_Data">#REF!</definedName>
    <definedName name="A2603610T_Latest">#REF!</definedName>
    <definedName name="A2603611V">#REF!,#REF!</definedName>
    <definedName name="A2603611V_Data">#REF!</definedName>
    <definedName name="A2603611V_Latest">#REF!</definedName>
    <definedName name="A2604939T">#REF!,#REF!</definedName>
    <definedName name="A2604939T_Data">#REF!</definedName>
    <definedName name="A2604939T_Latest">#REF!</definedName>
    <definedName name="A2604940A">#REF!,#REF!</definedName>
    <definedName name="A2604940A_Data">#REF!</definedName>
    <definedName name="A2604940A_Latest">#REF!</definedName>
    <definedName name="A2604941C">#REF!,#REF!</definedName>
    <definedName name="A2604941C_Data">#REF!</definedName>
    <definedName name="A2604941C_Latest">#REF!</definedName>
    <definedName name="A2606269C">#REF!,#REF!</definedName>
    <definedName name="A2606269C_Data">#REF!</definedName>
    <definedName name="A2606269C_Latest">#REF!</definedName>
    <definedName name="A2606270L">#REF!,#REF!</definedName>
    <definedName name="A2606270L_Data">#REF!</definedName>
    <definedName name="A2606270L_Latest">#REF!</definedName>
    <definedName name="A2606271R">#REF!,#REF!</definedName>
    <definedName name="A2606271R_Data">#REF!</definedName>
    <definedName name="A2606271R_Latest">#REF!</definedName>
    <definedName name="A2607599L">#REF!,#REF!</definedName>
    <definedName name="A2607599L_Data">#REF!</definedName>
    <definedName name="A2607599L_Latest">#REF!</definedName>
    <definedName name="A2607600K">#REF!,#REF!</definedName>
    <definedName name="A2607600K_Data">#REF!</definedName>
    <definedName name="A2607600K_Latest">#REF!</definedName>
    <definedName name="A2607601L">#REF!,#REF!</definedName>
    <definedName name="A2607601L_Data">#REF!</definedName>
    <definedName name="A2607601L_Latest">#REF!</definedName>
    <definedName name="A2608929K">#REF!,#REF!</definedName>
    <definedName name="A2608929K_Data">#REF!</definedName>
    <definedName name="A2608929K_Latest">#REF!</definedName>
    <definedName name="A2608930V">#REF!,#REF!</definedName>
    <definedName name="A2608930V_Data">#REF!</definedName>
    <definedName name="A2608930V_Latest">#REF!</definedName>
    <definedName name="A2608931W">#REF!,#REF!</definedName>
    <definedName name="A2608931W_Data">#REF!</definedName>
    <definedName name="A2608931W_Latest">#REF!</definedName>
    <definedName name="A2610259A">#REF!,#REF!</definedName>
    <definedName name="A2610259A_Data">#REF!</definedName>
    <definedName name="A2610259A_Latest">#REF!</definedName>
    <definedName name="A2610260K">#REF!,#REF!</definedName>
    <definedName name="A2610260K_Data">#REF!</definedName>
    <definedName name="A2610260K_Latest">#REF!</definedName>
    <definedName name="A2610261L">#REF!,#REF!</definedName>
    <definedName name="A2610261L_Data">#REF!</definedName>
    <definedName name="A2610261L_Latest">#REF!</definedName>
    <definedName name="A2704282J">#REF!,#REF!</definedName>
    <definedName name="A2704282J_Data">#REF!</definedName>
    <definedName name="A2704282J_Latest">#REF!</definedName>
    <definedName name="A2704548F">#REF!,#REF!</definedName>
    <definedName name="A2704548F_Data">#REF!</definedName>
    <definedName name="A2704548F_Latest">#REF!</definedName>
    <definedName name="A2704814K">#REF!,#REF!</definedName>
    <definedName name="A2704814K_Data">#REF!</definedName>
    <definedName name="A2704814K_Latest">#REF!</definedName>
    <definedName name="A2705080C">#REF!,#REF!</definedName>
    <definedName name="A2705080C_Data">#REF!</definedName>
    <definedName name="A2705080C_Latest">#REF!</definedName>
    <definedName name="A2705346A">#REF!,#REF!</definedName>
    <definedName name="A2705346A_Data">#REF!</definedName>
    <definedName name="A2705346A_Latest">#REF!</definedName>
    <definedName name="A2705612F">#REF!,#REF!</definedName>
    <definedName name="A2705612F_Data">#REF!</definedName>
    <definedName name="A2705612F_Latest">#REF!</definedName>
    <definedName name="A2705878R">#REF!,#REF!</definedName>
    <definedName name="A2705878R_Data">#REF!</definedName>
    <definedName name="A2705878R_Latest">#REF!</definedName>
    <definedName name="A2706144W">#REF!,#REF!</definedName>
    <definedName name="A2706144W_Data">#REF!</definedName>
    <definedName name="A2706144W_Latest">#REF!</definedName>
    <definedName name="A2706410A">#REF!,#REF!</definedName>
    <definedName name="A2706410A_Data">#REF!</definedName>
    <definedName name="A2706410A_Latest">#REF!</definedName>
    <definedName name="A367169W">'4.2 data'!#REF!,'4.2 data'!#REF!</definedName>
    <definedName name="A367169W_Data">'4.2 data'!#REF!</definedName>
    <definedName name="A367169W_Latest">'4.2 data'!#REF!</definedName>
    <definedName name="A367170F">'4.2 data'!#REF!,'4.2 data'!#REF!</definedName>
    <definedName name="A367170F_Data">'4.2 data'!#REF!</definedName>
    <definedName name="A367170F_Latest">'4.2 data'!#REF!</definedName>
    <definedName name="A367171J">'4.2 data'!#REF!,'4.2 data'!#REF!</definedName>
    <definedName name="A367171J_Data">'4.2 data'!#REF!</definedName>
    <definedName name="A367171J_Latest">'4.2 data'!#REF!</definedName>
    <definedName name="A367214W">'4.2 data'!#REF!,'4.2 data'!#REF!</definedName>
    <definedName name="A367214W_Data">'4.2 data'!#REF!</definedName>
    <definedName name="A367214W_Latest">'4.2 data'!#REF!</definedName>
    <definedName name="A367215X">'4.2 data'!#REF!,'4.2 data'!#REF!</definedName>
    <definedName name="A367215X_Data">'4.2 data'!#REF!</definedName>
    <definedName name="A367215X_Latest">'4.2 data'!#REF!</definedName>
    <definedName name="A367216A">'4.2 data'!#REF!,'4.2 data'!#REF!</definedName>
    <definedName name="A367216A_Data">'4.2 data'!#REF!</definedName>
    <definedName name="A367216A_Latest">'4.2 data'!#REF!</definedName>
    <definedName name="A367259A">'4.2 data'!#REF!,'4.2 data'!#REF!</definedName>
    <definedName name="A367259A_Data">'4.2 data'!#REF!</definedName>
    <definedName name="A367259A_Latest">'4.2 data'!#REF!</definedName>
    <definedName name="A367260K">'4.2 data'!#REF!,'4.2 data'!#REF!</definedName>
    <definedName name="A367260K_Data">'4.2 data'!#REF!</definedName>
    <definedName name="A367260K_Latest">'4.2 data'!#REF!</definedName>
    <definedName name="A367261L">'4.2 data'!#REF!,'4.2 data'!#REF!</definedName>
    <definedName name="A367261L_Data">'4.2 data'!#REF!</definedName>
    <definedName name="A367261L_Latest">'4.2 data'!#REF!</definedName>
    <definedName name="A367304A">'4.2 data'!$B$6:$B$7,'4.2 data'!$B$8:$B$295</definedName>
    <definedName name="A367304A_Data">'4.2 data'!$B$8:$B$295</definedName>
    <definedName name="A367304A_Latest">'4.2 data'!$B$295</definedName>
    <definedName name="A367305C">'4.2 data'!#REF!,'4.2 data'!#REF!</definedName>
    <definedName name="A367305C_Data">'4.2 data'!#REF!</definedName>
    <definedName name="A367305C_Latest">'4.2 data'!#REF!</definedName>
    <definedName name="A367306F">'4.2 data'!#REF!,'4.2 data'!#REF!</definedName>
    <definedName name="A367306F_Data">'4.2 data'!#REF!</definedName>
    <definedName name="A367306F_Latest">'4.2 data'!#REF!</definedName>
    <definedName name="A85019973A">#REF!,#REF!</definedName>
    <definedName name="A85019973A_Data">#REF!</definedName>
    <definedName name="A85019973A_Latest">#REF!</definedName>
    <definedName name="A85020169K">#REF!,#REF!</definedName>
    <definedName name="A85020169K_Data">#REF!</definedName>
    <definedName name="A85020169K_Latest">#REF!</definedName>
    <definedName name="A85021177C">#REF!,#REF!</definedName>
    <definedName name="A85021177C_Data">#REF!</definedName>
    <definedName name="A85021177C_Latest">#REF!</definedName>
    <definedName name="A85021281C">#REF!,#REF!</definedName>
    <definedName name="A85021281C_Data">#REF!</definedName>
    <definedName name="A85021281C_Latest">#REF!</definedName>
    <definedName name="A85021705W">#REF!,#REF!</definedName>
    <definedName name="A85021705W_Data">#REF!</definedName>
    <definedName name="A85021705W_Latest">#REF!</definedName>
    <definedName name="A85022129C">#REF!,#REF!</definedName>
    <definedName name="A85022129C_Data">#REF!</definedName>
    <definedName name="A85022129C_Latest">#REF!</definedName>
    <definedName name="A85022713R">#REF!,#REF!</definedName>
    <definedName name="A85022713R_Data">#REF!</definedName>
    <definedName name="A85022713R_Latest">#REF!</definedName>
    <definedName name="A85023137W">#REF!,#REF!</definedName>
    <definedName name="A85023137W_Data">#REF!</definedName>
    <definedName name="A85023137W_Latest">#REF!</definedName>
    <definedName name="A85023321W">#REF!,#REF!</definedName>
    <definedName name="A85023321W_Data">#REF!</definedName>
    <definedName name="A85023321W_Latest">#REF!</definedName>
    <definedName name="Date_Range">'4.2 data'!$A$7:$A$7,'4.2 data'!$A$8:$A$295</definedName>
    <definedName name="Date_Range_Data">'4.2 data'!$A$8:$A$295</definedName>
    <definedName name="_xlnm.Print_Area" localSheetId="0">'4.2 MV sales'!$A$1:$L$63</definedName>
  </definedNames>
  <calcPr calcId="191029"/>
  <customWorkbookViews>
    <customWorkbookView name="Winterg - Personal View" guid="{8A385341-5918-11D2-89A0-00AA00515AAD}" mergeInterval="0" personalView="1" maximized="1" windowWidth="742" windowHeight="430" tabRatio="617" activeSheetId="9" showComments="commNone"/>
    <customWorkbookView name="Greg Baker - Personal View" guid="{430AE4C6-590D-11D2-83D4-00AA004B8446}" mergeInterval="0" personalView="1" maximized="1" windowWidth="1020" windowHeight="602" tabRatio="617" activeSheetId="2"/>
    <customWorkbookView name="Barber - Personal View" guid="{B0BF43C2-6F2A-11D2-9697-00AA00CEF174}" mergeInterval="0" personalView="1" maximized="1" windowWidth="979" windowHeight="602" tabRatio="617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3" l="1"/>
  <c r="F44" i="3"/>
  <c r="D347" i="15"/>
  <c r="C347" i="15"/>
  <c r="F43" i="3"/>
  <c r="F27" i="3"/>
  <c r="D346" i="15"/>
  <c r="C346" i="15"/>
  <c r="F42" i="3"/>
  <c r="F26" i="3"/>
  <c r="H81" i="15"/>
  <c r="I81" i="15"/>
  <c r="D345" i="15"/>
  <c r="C345" i="15"/>
  <c r="F41" i="3"/>
  <c r="F25" i="3"/>
  <c r="D344" i="15"/>
  <c r="C344" i="15"/>
  <c r="F40" i="3"/>
  <c r="F39" i="3"/>
  <c r="F24" i="3"/>
  <c r="F23" i="3"/>
  <c r="H80" i="15"/>
  <c r="E340" i="15"/>
  <c r="E343" i="15"/>
  <c r="D343" i="15"/>
  <c r="D342" i="15"/>
  <c r="C343" i="15"/>
  <c r="C342" i="15"/>
  <c r="I80" i="15"/>
  <c r="F38" i="3"/>
  <c r="F22" i="3"/>
  <c r="D341" i="15"/>
  <c r="C341" i="15"/>
  <c r="F37" i="3"/>
  <c r="F21" i="3"/>
  <c r="D340" i="15"/>
  <c r="C340" i="15"/>
  <c r="F36" i="3" l="1"/>
  <c r="F20" i="3"/>
  <c r="H79" i="15"/>
  <c r="D339" i="15"/>
  <c r="C339" i="15"/>
  <c r="E313" i="15" l="1"/>
  <c r="E337" i="15"/>
  <c r="E325" i="15"/>
  <c r="E289" i="15"/>
  <c r="E277" i="15"/>
  <c r="E301" i="15"/>
  <c r="F35" i="3"/>
  <c r="E48" i="3"/>
  <c r="D48" i="3"/>
  <c r="C48" i="3"/>
  <c r="F19" i="3"/>
  <c r="E32" i="3"/>
  <c r="D32" i="3"/>
  <c r="C32" i="3"/>
  <c r="D338" i="15"/>
  <c r="C338" i="15"/>
  <c r="H78" i="15" l="1"/>
  <c r="I79" i="15"/>
  <c r="E46" i="3"/>
  <c r="E30" i="3"/>
  <c r="D337" i="15"/>
  <c r="C337" i="15"/>
  <c r="E29" i="3" l="1"/>
  <c r="E45" i="3" l="1"/>
  <c r="D336" i="15"/>
  <c r="C336" i="15"/>
  <c r="I78" i="15" l="1"/>
  <c r="E44" i="3"/>
  <c r="E28" i="3"/>
  <c r="D335" i="15"/>
  <c r="D334" i="15"/>
  <c r="C335" i="15"/>
  <c r="E43" i="3" l="1"/>
  <c r="E27" i="3"/>
  <c r="C334" i="15"/>
  <c r="E42" i="3" l="1"/>
  <c r="E26" i="3"/>
  <c r="H77" i="15"/>
  <c r="I77" i="15"/>
  <c r="C333" i="15"/>
  <c r="D333" i="15"/>
  <c r="E25" i="3" l="1"/>
  <c r="D332" i="15"/>
  <c r="E41" i="3" s="1"/>
  <c r="C332" i="15"/>
  <c r="E24" i="3" l="1"/>
  <c r="E23" i="3"/>
  <c r="H76" i="15"/>
  <c r="D330" i="15"/>
  <c r="E39" i="3" s="1"/>
  <c r="D331" i="15"/>
  <c r="E40" i="3" s="1"/>
  <c r="C330" i="15"/>
  <c r="C331" i="15"/>
  <c r="E22" i="3" l="1"/>
  <c r="D329" i="15"/>
  <c r="E38" i="3" s="1"/>
  <c r="C329" i="15"/>
  <c r="E21" i="3" l="1"/>
  <c r="D328" i="15"/>
  <c r="C328" i="15"/>
  <c r="E37" i="3" l="1"/>
  <c r="I76" i="15"/>
  <c r="H75" i="15"/>
  <c r="E20" i="3"/>
  <c r="D327" i="15"/>
  <c r="E36" i="3" s="1"/>
  <c r="C327" i="15"/>
  <c r="E19" i="3" l="1"/>
  <c r="D326" i="15"/>
  <c r="E35" i="3" s="1"/>
  <c r="C326" i="15"/>
  <c r="D30" i="3" l="1"/>
  <c r="D325" i="15"/>
  <c r="I75" i="15" s="1"/>
  <c r="C325" i="15"/>
  <c r="D46" i="3" l="1"/>
  <c r="D29" i="3"/>
  <c r="H74" i="15"/>
  <c r="D324" i="15"/>
  <c r="D45" i="3" s="1"/>
  <c r="C324" i="15"/>
  <c r="D20" i="15" l="1"/>
  <c r="C20" i="15"/>
  <c r="D28" i="3"/>
  <c r="D323" i="15"/>
  <c r="D44" i="3" s="1"/>
  <c r="C323" i="15"/>
  <c r="D27" i="3" l="1"/>
  <c r="D322" i="15"/>
  <c r="I74" i="15" s="1"/>
  <c r="C322" i="15"/>
  <c r="D43" i="3" l="1"/>
  <c r="D26" i="3"/>
  <c r="H73" i="15"/>
  <c r="D321" i="15"/>
  <c r="D42" i="3" s="1"/>
  <c r="C321" i="15"/>
  <c r="D25" i="3" l="1"/>
  <c r="D320" i="15"/>
  <c r="D41" i="3" s="1"/>
  <c r="C320" i="15"/>
  <c r="H72" i="15" l="1"/>
  <c r="D23" i="3"/>
  <c r="D24" i="3"/>
  <c r="D318" i="15"/>
  <c r="D39" i="3" s="1"/>
  <c r="D319" i="15"/>
  <c r="I73" i="15" s="1"/>
  <c r="C318" i="15"/>
  <c r="C319" i="15"/>
  <c r="D40" i="3" l="1"/>
  <c r="D317" i="15"/>
  <c r="D38" i="3" s="1"/>
  <c r="D22" i="3"/>
  <c r="C317" i="15"/>
  <c r="D21" i="3" l="1"/>
  <c r="D316" i="15"/>
  <c r="I72" i="15" s="1"/>
  <c r="C315" i="15"/>
  <c r="C316" i="15"/>
  <c r="D37" i="3" l="1"/>
  <c r="D20" i="3"/>
  <c r="D19" i="3"/>
  <c r="H71" i="15"/>
  <c r="D315" i="15"/>
  <c r="D36" i="3" s="1"/>
  <c r="D314" i="15"/>
  <c r="D35" i="3" s="1"/>
  <c r="C314" i="15"/>
  <c r="C21" i="15" l="1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202" i="15"/>
  <c r="C203" i="15"/>
  <c r="C204" i="15"/>
  <c r="C205" i="15"/>
  <c r="C206" i="15"/>
  <c r="C207" i="15"/>
  <c r="C208" i="15"/>
  <c r="C209" i="15"/>
  <c r="C210" i="15"/>
  <c r="C211" i="15"/>
  <c r="C212" i="15"/>
  <c r="C213" i="15"/>
  <c r="C214" i="15"/>
  <c r="C215" i="15"/>
  <c r="C216" i="15"/>
  <c r="C217" i="15"/>
  <c r="C218" i="15"/>
  <c r="C219" i="15"/>
  <c r="C220" i="15"/>
  <c r="C221" i="15"/>
  <c r="C222" i="15"/>
  <c r="C223" i="15"/>
  <c r="C224" i="15"/>
  <c r="C225" i="15"/>
  <c r="C226" i="15"/>
  <c r="C227" i="15"/>
  <c r="C228" i="15"/>
  <c r="C229" i="15"/>
  <c r="C230" i="15"/>
  <c r="C231" i="15"/>
  <c r="C232" i="15"/>
  <c r="C233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C250" i="15"/>
  <c r="C251" i="15"/>
  <c r="C252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303" i="15"/>
  <c r="C304" i="15"/>
  <c r="C305" i="15"/>
  <c r="C306" i="15"/>
  <c r="C307" i="15"/>
  <c r="C308" i="15"/>
  <c r="C309" i="15"/>
  <c r="C310" i="15"/>
  <c r="C311" i="15"/>
  <c r="C312" i="15"/>
  <c r="C313" i="15"/>
  <c r="C19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I12" i="15" s="1"/>
  <c r="D137" i="15"/>
  <c r="D138" i="15"/>
  <c r="D139" i="15"/>
  <c r="I13" i="15" s="1"/>
  <c r="D140" i="15"/>
  <c r="D141" i="15"/>
  <c r="D142" i="15"/>
  <c r="I14" i="15" s="1"/>
  <c r="D143" i="15"/>
  <c r="D144" i="15"/>
  <c r="D145" i="15"/>
  <c r="I15" i="15" s="1"/>
  <c r="D146" i="15"/>
  <c r="D147" i="15"/>
  <c r="D148" i="15"/>
  <c r="I16" i="15" s="1"/>
  <c r="D149" i="15"/>
  <c r="D150" i="15"/>
  <c r="D151" i="15"/>
  <c r="I17" i="15" s="1"/>
  <c r="D152" i="15"/>
  <c r="D153" i="15"/>
  <c r="D154" i="15"/>
  <c r="I18" i="15" s="1"/>
  <c r="D155" i="15"/>
  <c r="D156" i="15"/>
  <c r="D157" i="15"/>
  <c r="I19" i="15" s="1"/>
  <c r="D158" i="15"/>
  <c r="D159" i="15"/>
  <c r="D160" i="15"/>
  <c r="I20" i="15" s="1"/>
  <c r="D161" i="15"/>
  <c r="D162" i="15"/>
  <c r="D163" i="15"/>
  <c r="D164" i="15"/>
  <c r="D165" i="15"/>
  <c r="D166" i="15"/>
  <c r="I22" i="15" s="1"/>
  <c r="D167" i="15"/>
  <c r="D168" i="15"/>
  <c r="D169" i="15"/>
  <c r="I23" i="15" s="1"/>
  <c r="D170" i="15"/>
  <c r="D171" i="15"/>
  <c r="D172" i="15"/>
  <c r="I24" i="15" s="1"/>
  <c r="D173" i="15"/>
  <c r="D174" i="15"/>
  <c r="D175" i="15"/>
  <c r="D176" i="15"/>
  <c r="D177" i="15"/>
  <c r="D178" i="15"/>
  <c r="I26" i="15" s="1"/>
  <c r="D179" i="15"/>
  <c r="D180" i="15"/>
  <c r="D181" i="15"/>
  <c r="I27" i="15" s="1"/>
  <c r="D182" i="15"/>
  <c r="D183" i="15"/>
  <c r="D184" i="15"/>
  <c r="I28" i="15" s="1"/>
  <c r="D185" i="15"/>
  <c r="D186" i="15"/>
  <c r="D187" i="15"/>
  <c r="D188" i="15"/>
  <c r="D189" i="15"/>
  <c r="D190" i="15"/>
  <c r="I30" i="15" s="1"/>
  <c r="D191" i="15"/>
  <c r="D192" i="15"/>
  <c r="D193" i="15"/>
  <c r="I31" i="15" s="1"/>
  <c r="D194" i="15"/>
  <c r="D195" i="15"/>
  <c r="D196" i="15"/>
  <c r="I32" i="15" s="1"/>
  <c r="D197" i="15"/>
  <c r="D198" i="15"/>
  <c r="D199" i="15"/>
  <c r="I33" i="15" s="1"/>
  <c r="D200" i="15"/>
  <c r="D201" i="15"/>
  <c r="D202" i="15"/>
  <c r="I34" i="15" s="1"/>
  <c r="D203" i="15"/>
  <c r="D204" i="15"/>
  <c r="D205" i="15"/>
  <c r="I35" i="15" s="1"/>
  <c r="D206" i="15"/>
  <c r="D207" i="15"/>
  <c r="D208" i="15"/>
  <c r="D209" i="15"/>
  <c r="D210" i="15"/>
  <c r="D211" i="15"/>
  <c r="I37" i="15" s="1"/>
  <c r="D212" i="15"/>
  <c r="D213" i="15"/>
  <c r="D214" i="15"/>
  <c r="I38" i="15" s="1"/>
  <c r="D215" i="15"/>
  <c r="D216" i="15"/>
  <c r="D217" i="15"/>
  <c r="I39" i="15" s="1"/>
  <c r="D218" i="15"/>
  <c r="D219" i="15"/>
  <c r="D220" i="15"/>
  <c r="I40" i="15" s="1"/>
  <c r="D221" i="15"/>
  <c r="D222" i="15"/>
  <c r="D223" i="15"/>
  <c r="D224" i="15"/>
  <c r="D225" i="15"/>
  <c r="D226" i="15"/>
  <c r="I42" i="15" s="1"/>
  <c r="D227" i="15"/>
  <c r="D228" i="15"/>
  <c r="D229" i="15"/>
  <c r="I43" i="15" s="1"/>
  <c r="D230" i="15"/>
  <c r="D231" i="15"/>
  <c r="D232" i="15"/>
  <c r="D233" i="15"/>
  <c r="D234" i="15"/>
  <c r="D235" i="15"/>
  <c r="I45" i="15" s="1"/>
  <c r="D236" i="15"/>
  <c r="D237" i="15"/>
  <c r="D238" i="15"/>
  <c r="I46" i="15" s="1"/>
  <c r="D239" i="15"/>
  <c r="D240" i="15"/>
  <c r="D241" i="15"/>
  <c r="I47" i="15" s="1"/>
  <c r="D242" i="15"/>
  <c r="D243" i="15"/>
  <c r="D244" i="15"/>
  <c r="I48" i="15" s="1"/>
  <c r="D245" i="15"/>
  <c r="D246" i="15"/>
  <c r="D247" i="15"/>
  <c r="I49" i="15" s="1"/>
  <c r="D248" i="15"/>
  <c r="D249" i="15"/>
  <c r="D250" i="15"/>
  <c r="I50" i="15" s="1"/>
  <c r="D251" i="15"/>
  <c r="D252" i="15"/>
  <c r="D253" i="15"/>
  <c r="I51" i="15" s="1"/>
  <c r="D254" i="15"/>
  <c r="D255" i="15"/>
  <c r="D256" i="15"/>
  <c r="I52" i="15" s="1"/>
  <c r="D257" i="15"/>
  <c r="D258" i="15"/>
  <c r="D259" i="15"/>
  <c r="D260" i="15"/>
  <c r="D261" i="15"/>
  <c r="D262" i="15"/>
  <c r="I54" i="15" s="1"/>
  <c r="D263" i="15"/>
  <c r="D264" i="15"/>
  <c r="D265" i="15"/>
  <c r="I55" i="15" s="1"/>
  <c r="D266" i="15"/>
  <c r="D267" i="15"/>
  <c r="D268" i="15"/>
  <c r="I56" i="15" s="1"/>
  <c r="D269" i="15"/>
  <c r="D270" i="15"/>
  <c r="D271" i="15"/>
  <c r="D272" i="15"/>
  <c r="D273" i="15"/>
  <c r="D274" i="15"/>
  <c r="I58" i="15" s="1"/>
  <c r="D275" i="15"/>
  <c r="D276" i="15"/>
  <c r="D277" i="15"/>
  <c r="I59" i="15" s="1"/>
  <c r="D278" i="15"/>
  <c r="D279" i="15"/>
  <c r="D280" i="15"/>
  <c r="I60" i="15" s="1"/>
  <c r="D281" i="15"/>
  <c r="D282" i="15"/>
  <c r="D283" i="15"/>
  <c r="D284" i="15"/>
  <c r="D285" i="15"/>
  <c r="D286" i="15"/>
  <c r="I62" i="15" s="1"/>
  <c r="D287" i="15"/>
  <c r="D288" i="15"/>
  <c r="D289" i="15"/>
  <c r="I63" i="15" s="1"/>
  <c r="D290" i="15"/>
  <c r="D291" i="15"/>
  <c r="D292" i="15"/>
  <c r="I64" i="15" s="1"/>
  <c r="D293" i="15"/>
  <c r="D294" i="15"/>
  <c r="D295" i="15"/>
  <c r="I65" i="15" s="1"/>
  <c r="D296" i="15"/>
  <c r="D297" i="15"/>
  <c r="D298" i="15"/>
  <c r="I66" i="15" s="1"/>
  <c r="D299" i="15"/>
  <c r="D300" i="15"/>
  <c r="D301" i="15"/>
  <c r="I67" i="15" s="1"/>
  <c r="D302" i="15"/>
  <c r="D303" i="15"/>
  <c r="D304" i="15"/>
  <c r="I68" i="15" s="1"/>
  <c r="D305" i="15"/>
  <c r="D306" i="15"/>
  <c r="D307" i="15"/>
  <c r="I69" i="15" s="1"/>
  <c r="D308" i="15"/>
  <c r="D309" i="15"/>
  <c r="D310" i="15"/>
  <c r="I70" i="15" s="1"/>
  <c r="D311" i="15"/>
  <c r="D312" i="15"/>
  <c r="D313" i="15"/>
  <c r="I71" i="15" s="1"/>
  <c r="I21" i="15"/>
  <c r="I25" i="15"/>
  <c r="I29" i="15"/>
  <c r="I36" i="15"/>
  <c r="I41" i="15"/>
  <c r="I44" i="15"/>
  <c r="I53" i="15"/>
  <c r="I57" i="15"/>
  <c r="I61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12" i="15"/>
  <c r="C20" i="3" l="1"/>
  <c r="C21" i="3"/>
  <c r="C22" i="3"/>
  <c r="C23" i="3"/>
  <c r="C24" i="3"/>
  <c r="C25" i="3"/>
  <c r="C26" i="3"/>
  <c r="C27" i="3"/>
  <c r="C28" i="3"/>
  <c r="C29" i="3"/>
  <c r="C30" i="3"/>
  <c r="C19" i="3"/>
  <c r="B20" i="3"/>
  <c r="B21" i="3"/>
  <c r="B22" i="3"/>
  <c r="B23" i="3"/>
  <c r="B24" i="3"/>
  <c r="B25" i="3"/>
  <c r="B26" i="3"/>
  <c r="B27" i="3"/>
  <c r="B28" i="3"/>
  <c r="B29" i="3"/>
  <c r="B30" i="3"/>
  <c r="B19" i="3"/>
  <c r="B32" i="3" l="1"/>
  <c r="C46" i="3"/>
  <c r="C45" i="3" l="1"/>
  <c r="C44" i="3" l="1"/>
  <c r="B39" i="3" l="1"/>
  <c r="B40" i="3"/>
  <c r="C35" i="3"/>
  <c r="B35" i="3"/>
  <c r="B41" i="3"/>
  <c r="B42" i="3"/>
  <c r="B43" i="3"/>
  <c r="C36" i="3"/>
  <c r="C37" i="3"/>
  <c r="C38" i="3"/>
  <c r="C39" i="3"/>
  <c r="N312" i="13"/>
  <c r="C42" i="3" l="1"/>
  <c r="C41" i="3"/>
  <c r="B46" i="3"/>
  <c r="B37" i="3"/>
  <c r="B44" i="3"/>
  <c r="B38" i="3"/>
  <c r="B45" i="3"/>
  <c r="C40" i="3"/>
  <c r="B36" i="3"/>
  <c r="C43" i="3"/>
  <c r="P312" i="13"/>
  <c r="P311" i="13"/>
  <c r="N311" i="13"/>
  <c r="K311" i="13"/>
  <c r="P310" i="13" l="1"/>
  <c r="N310" i="13"/>
  <c r="L310" i="13"/>
  <c r="K310" i="13"/>
  <c r="I310" i="13"/>
  <c r="P309" i="13" l="1"/>
  <c r="N309" i="13"/>
  <c r="L309" i="13"/>
  <c r="K309" i="13"/>
  <c r="I309" i="13"/>
  <c r="P308" i="13" l="1"/>
  <c r="N308" i="13"/>
  <c r="L308" i="13"/>
  <c r="K308" i="13"/>
  <c r="I308" i="13"/>
  <c r="M309" i="13" l="1"/>
  <c r="M310" i="13"/>
  <c r="M308" i="13"/>
  <c r="P306" i="13"/>
  <c r="Q306" i="13" s="1"/>
  <c r="P307" i="13"/>
  <c r="Q307" i="13" s="1"/>
  <c r="P301" i="13"/>
  <c r="P302" i="13"/>
  <c r="Q302" i="13" s="1"/>
  <c r="P303" i="13"/>
  <c r="P304" i="13"/>
  <c r="P305" i="13"/>
  <c r="Q305" i="13" s="1"/>
  <c r="O305" i="13"/>
  <c r="K307" i="13"/>
  <c r="N301" i="13"/>
  <c r="N302" i="13"/>
  <c r="N303" i="13"/>
  <c r="N304" i="13"/>
  <c r="N305" i="13"/>
  <c r="N306" i="13"/>
  <c r="N307" i="13"/>
  <c r="M301" i="13"/>
  <c r="M302" i="13"/>
  <c r="M303" i="13"/>
  <c r="M304" i="13"/>
  <c r="M305" i="13"/>
  <c r="M306" i="13"/>
  <c r="M307" i="13"/>
  <c r="L301" i="13"/>
  <c r="L302" i="13"/>
  <c r="L303" i="13"/>
  <c r="L304" i="13"/>
  <c r="L305" i="13"/>
  <c r="L306" i="13"/>
  <c r="L307" i="13"/>
  <c r="K301" i="13"/>
  <c r="K302" i="13"/>
  <c r="K303" i="13"/>
  <c r="K304" i="13"/>
  <c r="K305" i="13"/>
  <c r="K306" i="13"/>
  <c r="Q193" i="13"/>
  <c r="Q209" i="13"/>
  <c r="Q217" i="13"/>
  <c r="Q222" i="13"/>
  <c r="Q233" i="13"/>
  <c r="Q238" i="13"/>
  <c r="Q293" i="13"/>
  <c r="Q29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Q39" i="13" s="1"/>
  <c r="P40" i="13"/>
  <c r="P41" i="13"/>
  <c r="P42" i="13"/>
  <c r="Q42" i="13" s="1"/>
  <c r="P43" i="13"/>
  <c r="Q43" i="13" s="1"/>
  <c r="P44" i="13"/>
  <c r="Q44" i="13" s="1"/>
  <c r="P45" i="13"/>
  <c r="P46" i="13"/>
  <c r="P47" i="13"/>
  <c r="Q47" i="13" s="1"/>
  <c r="P48" i="13"/>
  <c r="P49" i="13"/>
  <c r="P50" i="13"/>
  <c r="Q50" i="13" s="1"/>
  <c r="P51" i="13"/>
  <c r="Q51" i="13" s="1"/>
  <c r="P52" i="13"/>
  <c r="Q52" i="13" s="1"/>
  <c r="P53" i="13"/>
  <c r="P54" i="13"/>
  <c r="Q54" i="13" s="1"/>
  <c r="P55" i="13"/>
  <c r="Q55" i="13" s="1"/>
  <c r="P56" i="13"/>
  <c r="P57" i="13"/>
  <c r="P58" i="13"/>
  <c r="Q58" i="13" s="1"/>
  <c r="P59" i="13"/>
  <c r="Q59" i="13" s="1"/>
  <c r="P60" i="13"/>
  <c r="Q60" i="13" s="1"/>
  <c r="P61" i="13"/>
  <c r="P62" i="13"/>
  <c r="Q62" i="13" s="1"/>
  <c r="P63" i="13"/>
  <c r="Q63" i="13" s="1"/>
  <c r="P64" i="13"/>
  <c r="P65" i="13"/>
  <c r="P66" i="13"/>
  <c r="Q66" i="13" s="1"/>
  <c r="P67" i="13"/>
  <c r="Q67" i="13" s="1"/>
  <c r="P68" i="13"/>
  <c r="Q68" i="13" s="1"/>
  <c r="P69" i="13"/>
  <c r="P70" i="13"/>
  <c r="P71" i="13"/>
  <c r="Q71" i="13" s="1"/>
  <c r="P72" i="13"/>
  <c r="P73" i="13"/>
  <c r="P74" i="13"/>
  <c r="Q74" i="13" s="1"/>
  <c r="P75" i="13"/>
  <c r="Q75" i="13" s="1"/>
  <c r="P76" i="13"/>
  <c r="Q76" i="13" s="1"/>
  <c r="P77" i="13"/>
  <c r="P78" i="13"/>
  <c r="P79" i="13"/>
  <c r="Q79" i="13" s="1"/>
  <c r="P80" i="13"/>
  <c r="P81" i="13"/>
  <c r="P82" i="13"/>
  <c r="Q82" i="13" s="1"/>
  <c r="P83" i="13"/>
  <c r="Q83" i="13" s="1"/>
  <c r="P84" i="13"/>
  <c r="Q84" i="13" s="1"/>
  <c r="P85" i="13"/>
  <c r="P86" i="13"/>
  <c r="Q86" i="13" s="1"/>
  <c r="P87" i="13"/>
  <c r="Q87" i="13" s="1"/>
  <c r="P88" i="13"/>
  <c r="P89" i="13"/>
  <c r="P90" i="13"/>
  <c r="Q90" i="13" s="1"/>
  <c r="P91" i="13"/>
  <c r="Q91" i="13" s="1"/>
  <c r="P92" i="13"/>
  <c r="Q92" i="13" s="1"/>
  <c r="P93" i="13"/>
  <c r="P94" i="13"/>
  <c r="Q94" i="13" s="1"/>
  <c r="P95" i="13"/>
  <c r="Q95" i="13" s="1"/>
  <c r="P96" i="13"/>
  <c r="P97" i="13"/>
  <c r="P98" i="13"/>
  <c r="Q98" i="13" s="1"/>
  <c r="P99" i="13"/>
  <c r="Q99" i="13" s="1"/>
  <c r="P100" i="13"/>
  <c r="Q100" i="13" s="1"/>
  <c r="P101" i="13"/>
  <c r="P102" i="13"/>
  <c r="P103" i="13"/>
  <c r="Q103" i="13" s="1"/>
  <c r="P104" i="13"/>
  <c r="P105" i="13"/>
  <c r="P106" i="13"/>
  <c r="Q106" i="13" s="1"/>
  <c r="P107" i="13"/>
  <c r="Q107" i="13" s="1"/>
  <c r="P108" i="13"/>
  <c r="Q108" i="13" s="1"/>
  <c r="P109" i="13"/>
  <c r="P110" i="13"/>
  <c r="P111" i="13"/>
  <c r="Q111" i="13" s="1"/>
  <c r="P112" i="13"/>
  <c r="P113" i="13"/>
  <c r="P114" i="13"/>
  <c r="Q114" i="13" s="1"/>
  <c r="P115" i="13"/>
  <c r="Q115" i="13" s="1"/>
  <c r="P116" i="13"/>
  <c r="Q116" i="13" s="1"/>
  <c r="P117" i="13"/>
  <c r="P118" i="13"/>
  <c r="Q118" i="13" s="1"/>
  <c r="P119" i="13"/>
  <c r="Q119" i="13" s="1"/>
  <c r="P120" i="13"/>
  <c r="P121" i="13"/>
  <c r="P122" i="13"/>
  <c r="Q122" i="13" s="1"/>
  <c r="P123" i="13"/>
  <c r="Q123" i="13" s="1"/>
  <c r="P124" i="13"/>
  <c r="Q124" i="13" s="1"/>
  <c r="P125" i="13"/>
  <c r="P126" i="13"/>
  <c r="Q126" i="13" s="1"/>
  <c r="P127" i="13"/>
  <c r="Q127" i="13" s="1"/>
  <c r="P128" i="13"/>
  <c r="P129" i="13"/>
  <c r="P130" i="13"/>
  <c r="Q130" i="13" s="1"/>
  <c r="P131" i="13"/>
  <c r="Q131" i="13" s="1"/>
  <c r="P132" i="13"/>
  <c r="Q132" i="13" s="1"/>
  <c r="P133" i="13"/>
  <c r="P134" i="13"/>
  <c r="P135" i="13"/>
  <c r="Q135" i="13" s="1"/>
  <c r="P136" i="13"/>
  <c r="P137" i="13"/>
  <c r="P138" i="13"/>
  <c r="Q138" i="13" s="1"/>
  <c r="P139" i="13"/>
  <c r="Q139" i="13" s="1"/>
  <c r="P140" i="13"/>
  <c r="Q140" i="13" s="1"/>
  <c r="P141" i="13"/>
  <c r="P142" i="13"/>
  <c r="P143" i="13"/>
  <c r="Q143" i="13" s="1"/>
  <c r="P144" i="13"/>
  <c r="P145" i="13"/>
  <c r="P146" i="13"/>
  <c r="Q146" i="13" s="1"/>
  <c r="P147" i="13"/>
  <c r="Q147" i="13" s="1"/>
  <c r="P148" i="13"/>
  <c r="Q148" i="13" s="1"/>
  <c r="P149" i="13"/>
  <c r="P150" i="13"/>
  <c r="Q150" i="13" s="1"/>
  <c r="P151" i="13"/>
  <c r="Q151" i="13" s="1"/>
  <c r="P152" i="13"/>
  <c r="P153" i="13"/>
  <c r="P154" i="13"/>
  <c r="Q154" i="13" s="1"/>
  <c r="P155" i="13"/>
  <c r="Q155" i="13" s="1"/>
  <c r="P156" i="13"/>
  <c r="Q156" i="13" s="1"/>
  <c r="P157" i="13"/>
  <c r="P158" i="13"/>
  <c r="Q158" i="13" s="1"/>
  <c r="P159" i="13"/>
  <c r="Q159" i="13" s="1"/>
  <c r="P160" i="13"/>
  <c r="P161" i="13"/>
  <c r="P162" i="13"/>
  <c r="Q162" i="13" s="1"/>
  <c r="P163" i="13"/>
  <c r="Q163" i="13" s="1"/>
  <c r="P164" i="13"/>
  <c r="Q164" i="13" s="1"/>
  <c r="P165" i="13"/>
  <c r="P166" i="13"/>
  <c r="P167" i="13"/>
  <c r="Q167" i="13" s="1"/>
  <c r="P168" i="13"/>
  <c r="P169" i="13"/>
  <c r="P170" i="13"/>
  <c r="Q170" i="13" s="1"/>
  <c r="P171" i="13"/>
  <c r="Q171" i="13" s="1"/>
  <c r="P172" i="13"/>
  <c r="Q172" i="13" s="1"/>
  <c r="P173" i="13"/>
  <c r="P174" i="13"/>
  <c r="Q174" i="13" s="1"/>
  <c r="P175" i="13"/>
  <c r="Q175" i="13" s="1"/>
  <c r="P176" i="13"/>
  <c r="P177" i="13"/>
  <c r="P178" i="13"/>
  <c r="Q178" i="13" s="1"/>
  <c r="P179" i="13"/>
  <c r="Q179" i="13" s="1"/>
  <c r="P180" i="13"/>
  <c r="Q180" i="13" s="1"/>
  <c r="P181" i="13"/>
  <c r="P182" i="13"/>
  <c r="P183" i="13"/>
  <c r="Q183" i="13" s="1"/>
  <c r="P184" i="13"/>
  <c r="P185" i="13"/>
  <c r="P186" i="13"/>
  <c r="Q186" i="13" s="1"/>
  <c r="P187" i="13"/>
  <c r="Q187" i="13" s="1"/>
  <c r="P188" i="13"/>
  <c r="Q188" i="13" s="1"/>
  <c r="P189" i="13"/>
  <c r="P190" i="13"/>
  <c r="P191" i="13"/>
  <c r="Q191" i="13" s="1"/>
  <c r="P192" i="13"/>
  <c r="P193" i="13"/>
  <c r="P194" i="13"/>
  <c r="Q194" i="13" s="1"/>
  <c r="P195" i="13"/>
  <c r="Q195" i="13" s="1"/>
  <c r="P196" i="13"/>
  <c r="Q196" i="13" s="1"/>
  <c r="P197" i="13"/>
  <c r="P198" i="13"/>
  <c r="Q198" i="13" s="1"/>
  <c r="P199" i="13"/>
  <c r="Q199" i="13" s="1"/>
  <c r="P200" i="13"/>
  <c r="P201" i="13"/>
  <c r="P202" i="13"/>
  <c r="Q202" i="13" s="1"/>
  <c r="P203" i="13"/>
  <c r="Q203" i="13" s="1"/>
  <c r="P204" i="13"/>
  <c r="Q204" i="13" s="1"/>
  <c r="P205" i="13"/>
  <c r="P206" i="13"/>
  <c r="P207" i="13"/>
  <c r="Q207" i="13" s="1"/>
  <c r="P208" i="13"/>
  <c r="P209" i="13"/>
  <c r="P210" i="13"/>
  <c r="Q210" i="13" s="1"/>
  <c r="P211" i="13"/>
  <c r="Q211" i="13" s="1"/>
  <c r="P212" i="13"/>
  <c r="Q212" i="13" s="1"/>
  <c r="P213" i="13"/>
  <c r="P214" i="13"/>
  <c r="Q214" i="13" s="1"/>
  <c r="P215" i="13"/>
  <c r="Q215" i="13" s="1"/>
  <c r="P216" i="13"/>
  <c r="P217" i="13"/>
  <c r="P218" i="13"/>
  <c r="Q218" i="13" s="1"/>
  <c r="P219" i="13"/>
  <c r="Q219" i="13" s="1"/>
  <c r="P220" i="13"/>
  <c r="Q220" i="13" s="1"/>
  <c r="P221" i="13"/>
  <c r="P222" i="13"/>
  <c r="P223" i="13"/>
  <c r="Q223" i="13" s="1"/>
  <c r="P224" i="13"/>
  <c r="P225" i="13"/>
  <c r="P226" i="13"/>
  <c r="Q226" i="13" s="1"/>
  <c r="P227" i="13"/>
  <c r="Q227" i="13" s="1"/>
  <c r="P228" i="13"/>
  <c r="Q228" i="13" s="1"/>
  <c r="P229" i="13"/>
  <c r="P230" i="13"/>
  <c r="P231" i="13"/>
  <c r="Q231" i="13" s="1"/>
  <c r="P232" i="13"/>
  <c r="P233" i="13"/>
  <c r="P234" i="13"/>
  <c r="Q234" i="13" s="1"/>
  <c r="P235" i="13"/>
  <c r="Q235" i="13" s="1"/>
  <c r="P236" i="13"/>
  <c r="Q236" i="13" s="1"/>
  <c r="P237" i="13"/>
  <c r="P238" i="13"/>
  <c r="P239" i="13"/>
  <c r="Q239" i="13" s="1"/>
  <c r="P240" i="13"/>
  <c r="P241" i="13"/>
  <c r="P242" i="13"/>
  <c r="Q242" i="13" s="1"/>
  <c r="P243" i="13"/>
  <c r="Q243" i="13" s="1"/>
  <c r="P244" i="13"/>
  <c r="Q244" i="13" s="1"/>
  <c r="P245" i="13"/>
  <c r="P246" i="13"/>
  <c r="P247" i="13"/>
  <c r="Q247" i="13" s="1"/>
  <c r="P248" i="13"/>
  <c r="P249" i="13"/>
  <c r="P250" i="13"/>
  <c r="Q250" i="13" s="1"/>
  <c r="P251" i="13"/>
  <c r="Q251" i="13" s="1"/>
  <c r="P252" i="13"/>
  <c r="Q252" i="13" s="1"/>
  <c r="P253" i="13"/>
  <c r="P254" i="13"/>
  <c r="P255" i="13"/>
  <c r="Q255" i="13" s="1"/>
  <c r="P256" i="13"/>
  <c r="P257" i="13"/>
  <c r="P258" i="13"/>
  <c r="Q258" i="13" s="1"/>
  <c r="P259" i="13"/>
  <c r="Q259" i="13" s="1"/>
  <c r="P260" i="13"/>
  <c r="Q260" i="13" s="1"/>
  <c r="P261" i="13"/>
  <c r="P262" i="13"/>
  <c r="Q262" i="13" s="1"/>
  <c r="P263" i="13"/>
  <c r="Q263" i="13" s="1"/>
  <c r="P264" i="13"/>
  <c r="P265" i="13"/>
  <c r="Q265" i="13" s="1"/>
  <c r="P266" i="13"/>
  <c r="Q266" i="13" s="1"/>
  <c r="P267" i="13"/>
  <c r="Q267" i="13" s="1"/>
  <c r="P268" i="13"/>
  <c r="Q268" i="13" s="1"/>
  <c r="P269" i="13"/>
  <c r="P270" i="13"/>
  <c r="P271" i="13"/>
  <c r="Q271" i="13" s="1"/>
  <c r="P272" i="13"/>
  <c r="P273" i="13"/>
  <c r="P274" i="13"/>
  <c r="Q274" i="13" s="1"/>
  <c r="P275" i="13"/>
  <c r="Q275" i="13" s="1"/>
  <c r="P276" i="13"/>
  <c r="Q276" i="13" s="1"/>
  <c r="P277" i="13"/>
  <c r="Q277" i="13" s="1"/>
  <c r="P278" i="13"/>
  <c r="Q278" i="13" s="1"/>
  <c r="P279" i="13"/>
  <c r="Q279" i="13" s="1"/>
  <c r="P280" i="13"/>
  <c r="P281" i="13"/>
  <c r="Q281" i="13" s="1"/>
  <c r="P282" i="13"/>
  <c r="Q282" i="13" s="1"/>
  <c r="P283" i="13"/>
  <c r="Q283" i="13" s="1"/>
  <c r="P284" i="13"/>
  <c r="Q284" i="13" s="1"/>
  <c r="P285" i="13"/>
  <c r="P286" i="13"/>
  <c r="P287" i="13"/>
  <c r="Q287" i="13" s="1"/>
  <c r="P288" i="13"/>
  <c r="P289" i="13"/>
  <c r="P290" i="13"/>
  <c r="Q290" i="13" s="1"/>
  <c r="P291" i="13"/>
  <c r="Q291" i="13" s="1"/>
  <c r="P292" i="13"/>
  <c r="P293" i="13"/>
  <c r="P294" i="13"/>
  <c r="P295" i="13"/>
  <c r="Q295" i="13" s="1"/>
  <c r="P296" i="13"/>
  <c r="P297" i="13"/>
  <c r="P298" i="13"/>
  <c r="P299" i="13"/>
  <c r="P300" i="13"/>
  <c r="P24" i="13"/>
  <c r="O41" i="13"/>
  <c r="O57" i="13"/>
  <c r="O73" i="13"/>
  <c r="O89" i="13"/>
  <c r="O105" i="13"/>
  <c r="O121" i="13"/>
  <c r="O137" i="13"/>
  <c r="O153" i="13"/>
  <c r="O169" i="13"/>
  <c r="O185" i="13"/>
  <c r="O201" i="13"/>
  <c r="O217" i="13"/>
  <c r="O233" i="13"/>
  <c r="O249" i="13"/>
  <c r="O265" i="13"/>
  <c r="O281" i="13"/>
  <c r="O297" i="13"/>
  <c r="N25" i="13"/>
  <c r="N26" i="13"/>
  <c r="N27" i="13"/>
  <c r="N28" i="13"/>
  <c r="O40" i="13" s="1"/>
  <c r="N29" i="13"/>
  <c r="N30" i="13"/>
  <c r="N31" i="13"/>
  <c r="N32" i="13"/>
  <c r="N33" i="13"/>
  <c r="N34" i="13"/>
  <c r="N35" i="13"/>
  <c r="N36" i="13"/>
  <c r="O36" i="13" s="1"/>
  <c r="N37" i="13"/>
  <c r="O37" i="13" s="1"/>
  <c r="N38" i="13"/>
  <c r="N39" i="13"/>
  <c r="O39" i="13" s="1"/>
  <c r="N40" i="13"/>
  <c r="N41" i="13"/>
  <c r="N42" i="13"/>
  <c r="O42" i="13" s="1"/>
  <c r="N43" i="13"/>
  <c r="O43" i="13" s="1"/>
  <c r="N44" i="13"/>
  <c r="O44" i="13" s="1"/>
  <c r="N45" i="13"/>
  <c r="O45" i="13" s="1"/>
  <c r="N46" i="13"/>
  <c r="N47" i="13"/>
  <c r="N48" i="13"/>
  <c r="N49" i="13"/>
  <c r="O49" i="13" s="1"/>
  <c r="N50" i="13"/>
  <c r="O50" i="13" s="1"/>
  <c r="N51" i="13"/>
  <c r="N52" i="13"/>
  <c r="O52" i="13" s="1"/>
  <c r="N53" i="13"/>
  <c r="O53" i="13" s="1"/>
  <c r="N54" i="13"/>
  <c r="N55" i="13"/>
  <c r="O55" i="13" s="1"/>
  <c r="N56" i="13"/>
  <c r="N57" i="13"/>
  <c r="N58" i="13"/>
  <c r="O58" i="13" s="1"/>
  <c r="N59" i="13"/>
  <c r="O59" i="13" s="1"/>
  <c r="N60" i="13"/>
  <c r="O60" i="13" s="1"/>
  <c r="N61" i="13"/>
  <c r="O61" i="13" s="1"/>
  <c r="N62" i="13"/>
  <c r="N63" i="13"/>
  <c r="N64" i="13"/>
  <c r="N65" i="13"/>
  <c r="O65" i="13" s="1"/>
  <c r="N66" i="13"/>
  <c r="O66" i="13" s="1"/>
  <c r="N67" i="13"/>
  <c r="N68" i="13"/>
  <c r="O68" i="13" s="1"/>
  <c r="N69" i="13"/>
  <c r="O69" i="13" s="1"/>
  <c r="N70" i="13"/>
  <c r="N71" i="13"/>
  <c r="O71" i="13" s="1"/>
  <c r="N72" i="13"/>
  <c r="N73" i="13"/>
  <c r="N74" i="13"/>
  <c r="O74" i="13" s="1"/>
  <c r="N75" i="13"/>
  <c r="O75" i="13" s="1"/>
  <c r="N76" i="13"/>
  <c r="O76" i="13" s="1"/>
  <c r="N77" i="13"/>
  <c r="O77" i="13" s="1"/>
  <c r="N78" i="13"/>
  <c r="N79" i="13"/>
  <c r="N80" i="13"/>
  <c r="N81" i="13"/>
  <c r="O81" i="13" s="1"/>
  <c r="N82" i="13"/>
  <c r="O82" i="13" s="1"/>
  <c r="N83" i="13"/>
  <c r="N84" i="13"/>
  <c r="O84" i="13" s="1"/>
  <c r="N85" i="13"/>
  <c r="O85" i="13" s="1"/>
  <c r="N86" i="13"/>
  <c r="N87" i="13"/>
  <c r="O87" i="13" s="1"/>
  <c r="N88" i="13"/>
  <c r="N89" i="13"/>
  <c r="N90" i="13"/>
  <c r="O90" i="13" s="1"/>
  <c r="N91" i="13"/>
  <c r="O91" i="13" s="1"/>
  <c r="N92" i="13"/>
  <c r="O92" i="13" s="1"/>
  <c r="N93" i="13"/>
  <c r="O93" i="13" s="1"/>
  <c r="N94" i="13"/>
  <c r="N95" i="13"/>
  <c r="N96" i="13"/>
  <c r="N97" i="13"/>
  <c r="O97" i="13" s="1"/>
  <c r="N98" i="13"/>
  <c r="O98" i="13" s="1"/>
  <c r="N99" i="13"/>
  <c r="N100" i="13"/>
  <c r="O100" i="13" s="1"/>
  <c r="N101" i="13"/>
  <c r="O101" i="13" s="1"/>
  <c r="N102" i="13"/>
  <c r="N103" i="13"/>
  <c r="O103" i="13" s="1"/>
  <c r="N104" i="13"/>
  <c r="N105" i="13"/>
  <c r="N106" i="13"/>
  <c r="O106" i="13" s="1"/>
  <c r="N107" i="13"/>
  <c r="O107" i="13" s="1"/>
  <c r="N108" i="13"/>
  <c r="O108" i="13" s="1"/>
  <c r="N109" i="13"/>
  <c r="O109" i="13" s="1"/>
  <c r="N110" i="13"/>
  <c r="N111" i="13"/>
  <c r="N112" i="13"/>
  <c r="N113" i="13"/>
  <c r="O113" i="13" s="1"/>
  <c r="N114" i="13"/>
  <c r="O114" i="13" s="1"/>
  <c r="N115" i="13"/>
  <c r="N116" i="13"/>
  <c r="O116" i="13" s="1"/>
  <c r="N117" i="13"/>
  <c r="O117" i="13" s="1"/>
  <c r="N118" i="13"/>
  <c r="N119" i="13"/>
  <c r="O119" i="13" s="1"/>
  <c r="N120" i="13"/>
  <c r="N121" i="13"/>
  <c r="N122" i="13"/>
  <c r="O122" i="13" s="1"/>
  <c r="N123" i="13"/>
  <c r="O123" i="13" s="1"/>
  <c r="N124" i="13"/>
  <c r="O124" i="13" s="1"/>
  <c r="N125" i="13"/>
  <c r="O125" i="13" s="1"/>
  <c r="N126" i="13"/>
  <c r="N127" i="13"/>
  <c r="N128" i="13"/>
  <c r="N129" i="13"/>
  <c r="O129" i="13" s="1"/>
  <c r="N130" i="13"/>
  <c r="O130" i="13" s="1"/>
  <c r="N131" i="13"/>
  <c r="N132" i="13"/>
  <c r="O132" i="13" s="1"/>
  <c r="N133" i="13"/>
  <c r="O133" i="13" s="1"/>
  <c r="N134" i="13"/>
  <c r="N135" i="13"/>
  <c r="O135" i="13" s="1"/>
  <c r="N136" i="13"/>
  <c r="N137" i="13"/>
  <c r="N138" i="13"/>
  <c r="O138" i="13" s="1"/>
  <c r="N139" i="13"/>
  <c r="O139" i="13" s="1"/>
  <c r="N140" i="13"/>
  <c r="O140" i="13" s="1"/>
  <c r="N141" i="13"/>
  <c r="O141" i="13" s="1"/>
  <c r="N142" i="13"/>
  <c r="N143" i="13"/>
  <c r="N144" i="13"/>
  <c r="N145" i="13"/>
  <c r="O145" i="13" s="1"/>
  <c r="N146" i="13"/>
  <c r="O146" i="13" s="1"/>
  <c r="N147" i="13"/>
  <c r="N148" i="13"/>
  <c r="O148" i="13" s="1"/>
  <c r="N149" i="13"/>
  <c r="O149" i="13" s="1"/>
  <c r="N150" i="13"/>
  <c r="N151" i="13"/>
  <c r="O151" i="13" s="1"/>
  <c r="N152" i="13"/>
  <c r="N153" i="13"/>
  <c r="N154" i="13"/>
  <c r="O154" i="13" s="1"/>
  <c r="N155" i="13"/>
  <c r="O155" i="13" s="1"/>
  <c r="N156" i="13"/>
  <c r="O156" i="13" s="1"/>
  <c r="N157" i="13"/>
  <c r="O157" i="13" s="1"/>
  <c r="N158" i="13"/>
  <c r="N159" i="13"/>
  <c r="N160" i="13"/>
  <c r="N161" i="13"/>
  <c r="O161" i="13" s="1"/>
  <c r="N162" i="13"/>
  <c r="O162" i="13" s="1"/>
  <c r="N163" i="13"/>
  <c r="N164" i="13"/>
  <c r="O164" i="13" s="1"/>
  <c r="N165" i="13"/>
  <c r="O165" i="13" s="1"/>
  <c r="N166" i="13"/>
  <c r="N167" i="13"/>
  <c r="O167" i="13" s="1"/>
  <c r="N168" i="13"/>
  <c r="N169" i="13"/>
  <c r="N170" i="13"/>
  <c r="O170" i="13" s="1"/>
  <c r="N171" i="13"/>
  <c r="O171" i="13" s="1"/>
  <c r="N172" i="13"/>
  <c r="O172" i="13" s="1"/>
  <c r="N173" i="13"/>
  <c r="O173" i="13" s="1"/>
  <c r="N174" i="13"/>
  <c r="N175" i="13"/>
  <c r="N176" i="13"/>
  <c r="N177" i="13"/>
  <c r="O177" i="13" s="1"/>
  <c r="N178" i="13"/>
  <c r="O178" i="13" s="1"/>
  <c r="N179" i="13"/>
  <c r="N180" i="13"/>
  <c r="O180" i="13" s="1"/>
  <c r="N181" i="13"/>
  <c r="O181" i="13" s="1"/>
  <c r="N182" i="13"/>
  <c r="N183" i="13"/>
  <c r="O183" i="13" s="1"/>
  <c r="N184" i="13"/>
  <c r="N185" i="13"/>
  <c r="N186" i="13"/>
  <c r="O186" i="13" s="1"/>
  <c r="N187" i="13"/>
  <c r="O187" i="13" s="1"/>
  <c r="N188" i="13"/>
  <c r="O188" i="13" s="1"/>
  <c r="N189" i="13"/>
  <c r="O189" i="13" s="1"/>
  <c r="N190" i="13"/>
  <c r="N191" i="13"/>
  <c r="N192" i="13"/>
  <c r="N193" i="13"/>
  <c r="O193" i="13" s="1"/>
  <c r="N194" i="13"/>
  <c r="O194" i="13" s="1"/>
  <c r="N195" i="13"/>
  <c r="N196" i="13"/>
  <c r="O196" i="13" s="1"/>
  <c r="N197" i="13"/>
  <c r="O197" i="13" s="1"/>
  <c r="N198" i="13"/>
  <c r="N199" i="13"/>
  <c r="O199" i="13" s="1"/>
  <c r="N200" i="13"/>
  <c r="N201" i="13"/>
  <c r="N202" i="13"/>
  <c r="O202" i="13" s="1"/>
  <c r="N203" i="13"/>
  <c r="O203" i="13" s="1"/>
  <c r="N204" i="13"/>
  <c r="O204" i="13" s="1"/>
  <c r="N205" i="13"/>
  <c r="O205" i="13" s="1"/>
  <c r="N206" i="13"/>
  <c r="N207" i="13"/>
  <c r="N208" i="13"/>
  <c r="N209" i="13"/>
  <c r="O209" i="13" s="1"/>
  <c r="N210" i="13"/>
  <c r="O210" i="13" s="1"/>
  <c r="N211" i="13"/>
  <c r="N212" i="13"/>
  <c r="O212" i="13" s="1"/>
  <c r="N213" i="13"/>
  <c r="O213" i="13" s="1"/>
  <c r="N214" i="13"/>
  <c r="N215" i="13"/>
  <c r="O215" i="13" s="1"/>
  <c r="N216" i="13"/>
  <c r="N217" i="13"/>
  <c r="N218" i="13"/>
  <c r="O218" i="13" s="1"/>
  <c r="N219" i="13"/>
  <c r="O219" i="13" s="1"/>
  <c r="N220" i="13"/>
  <c r="O220" i="13" s="1"/>
  <c r="N221" i="13"/>
  <c r="O221" i="13" s="1"/>
  <c r="N222" i="13"/>
  <c r="N223" i="13"/>
  <c r="N224" i="13"/>
  <c r="N225" i="13"/>
  <c r="O225" i="13" s="1"/>
  <c r="N226" i="13"/>
  <c r="O226" i="13" s="1"/>
  <c r="N227" i="13"/>
  <c r="N228" i="13"/>
  <c r="O228" i="13" s="1"/>
  <c r="N229" i="13"/>
  <c r="O229" i="13" s="1"/>
  <c r="N230" i="13"/>
  <c r="N231" i="13"/>
  <c r="O231" i="13" s="1"/>
  <c r="N232" i="13"/>
  <c r="N233" i="13"/>
  <c r="N234" i="13"/>
  <c r="O234" i="13" s="1"/>
  <c r="N235" i="13"/>
  <c r="O235" i="13" s="1"/>
  <c r="N236" i="13"/>
  <c r="O236" i="13" s="1"/>
  <c r="N237" i="13"/>
  <c r="O237" i="13" s="1"/>
  <c r="N238" i="13"/>
  <c r="N239" i="13"/>
  <c r="N240" i="13"/>
  <c r="N241" i="13"/>
  <c r="O241" i="13" s="1"/>
  <c r="N242" i="13"/>
  <c r="O242" i="13" s="1"/>
  <c r="N243" i="13"/>
  <c r="N244" i="13"/>
  <c r="O244" i="13" s="1"/>
  <c r="N245" i="13"/>
  <c r="O245" i="13" s="1"/>
  <c r="N246" i="13"/>
  <c r="N247" i="13"/>
  <c r="O247" i="13" s="1"/>
  <c r="N248" i="13"/>
  <c r="N249" i="13"/>
  <c r="N250" i="13"/>
  <c r="O250" i="13" s="1"/>
  <c r="N251" i="13"/>
  <c r="O251" i="13" s="1"/>
  <c r="N252" i="13"/>
  <c r="O252" i="13" s="1"/>
  <c r="N253" i="13"/>
  <c r="O253" i="13" s="1"/>
  <c r="N254" i="13"/>
  <c r="N255" i="13"/>
  <c r="N256" i="13"/>
  <c r="N257" i="13"/>
  <c r="O257" i="13" s="1"/>
  <c r="N258" i="13"/>
  <c r="O258" i="13" s="1"/>
  <c r="N259" i="13"/>
  <c r="N260" i="13"/>
  <c r="O260" i="13" s="1"/>
  <c r="N261" i="13"/>
  <c r="O261" i="13" s="1"/>
  <c r="N262" i="13"/>
  <c r="N263" i="13"/>
  <c r="O263" i="13" s="1"/>
  <c r="N264" i="13"/>
  <c r="N265" i="13"/>
  <c r="N266" i="13"/>
  <c r="O266" i="13" s="1"/>
  <c r="N267" i="13"/>
  <c r="O267" i="13" s="1"/>
  <c r="N268" i="13"/>
  <c r="O268" i="13" s="1"/>
  <c r="N269" i="13"/>
  <c r="O269" i="13" s="1"/>
  <c r="N270" i="13"/>
  <c r="N271" i="13"/>
  <c r="N272" i="13"/>
  <c r="N273" i="13"/>
  <c r="O273" i="13" s="1"/>
  <c r="N274" i="13"/>
  <c r="O274" i="13" s="1"/>
  <c r="N275" i="13"/>
  <c r="N276" i="13"/>
  <c r="O276" i="13" s="1"/>
  <c r="N277" i="13"/>
  <c r="O277" i="13" s="1"/>
  <c r="N278" i="13"/>
  <c r="N279" i="13"/>
  <c r="O279" i="13" s="1"/>
  <c r="N280" i="13"/>
  <c r="N281" i="13"/>
  <c r="N282" i="13"/>
  <c r="O282" i="13" s="1"/>
  <c r="N283" i="13"/>
  <c r="O283" i="13" s="1"/>
  <c r="N284" i="13"/>
  <c r="O284" i="13" s="1"/>
  <c r="N285" i="13"/>
  <c r="O285" i="13" s="1"/>
  <c r="N286" i="13"/>
  <c r="N287" i="13"/>
  <c r="N288" i="13"/>
  <c r="N289" i="13"/>
  <c r="O289" i="13" s="1"/>
  <c r="N290" i="13"/>
  <c r="N291" i="13"/>
  <c r="N292" i="13"/>
  <c r="O292" i="13" s="1"/>
  <c r="N293" i="13"/>
  <c r="O293" i="13" s="1"/>
  <c r="N294" i="13"/>
  <c r="N295" i="13"/>
  <c r="N296" i="13"/>
  <c r="O308" i="13" s="1"/>
  <c r="N297" i="13"/>
  <c r="O309" i="13" s="1"/>
  <c r="N298" i="13"/>
  <c r="N299" i="13"/>
  <c r="N300" i="13"/>
  <c r="N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7" i="13"/>
  <c r="K298" i="13"/>
  <c r="K299" i="13"/>
  <c r="K300" i="13"/>
  <c r="K24" i="13"/>
  <c r="O299" i="13" l="1"/>
  <c r="O311" i="13"/>
  <c r="O307" i="13"/>
  <c r="O303" i="13"/>
  <c r="O287" i="13"/>
  <c r="O271" i="13"/>
  <c r="O255" i="13"/>
  <c r="O239" i="13"/>
  <c r="O223" i="13"/>
  <c r="O207" i="13"/>
  <c r="O191" i="13"/>
  <c r="O175" i="13"/>
  <c r="O159" i="13"/>
  <c r="O143" i="13"/>
  <c r="O127" i="13"/>
  <c r="O111" i="13"/>
  <c r="O95" i="13"/>
  <c r="O79" i="13"/>
  <c r="O63" i="13"/>
  <c r="O47" i="13"/>
  <c r="O295" i="13"/>
  <c r="Q298" i="13"/>
  <c r="Q310" i="13"/>
  <c r="Q46" i="13"/>
  <c r="Q38" i="13"/>
  <c r="O306" i="13"/>
  <c r="O300" i="13"/>
  <c r="O312" i="13"/>
  <c r="O298" i="13"/>
  <c r="O310" i="13"/>
  <c r="O291" i="13"/>
  <c r="O275" i="13"/>
  <c r="O259" i="13"/>
  <c r="O243" i="13"/>
  <c r="O227" i="13"/>
  <c r="O211" i="13"/>
  <c r="O195" i="13"/>
  <c r="O179" i="13"/>
  <c r="O163" i="13"/>
  <c r="O147" i="13"/>
  <c r="O131" i="13"/>
  <c r="O115" i="13"/>
  <c r="O99" i="13"/>
  <c r="O83" i="13"/>
  <c r="O67" i="13"/>
  <c r="O51" i="13"/>
  <c r="Q297" i="13"/>
  <c r="Q309" i="13"/>
  <c r="Q301" i="13"/>
  <c r="Q285" i="13"/>
  <c r="Q269" i="13"/>
  <c r="Q261" i="13"/>
  <c r="Q253" i="13"/>
  <c r="Q245" i="13"/>
  <c r="Q237" i="13"/>
  <c r="Q229" i="13"/>
  <c r="Q221" i="13"/>
  <c r="Q213" i="13"/>
  <c r="Q205" i="13"/>
  <c r="Q197" i="13"/>
  <c r="Q189" i="13"/>
  <c r="Q181" i="13"/>
  <c r="Q173" i="13"/>
  <c r="Q45" i="13"/>
  <c r="Q37" i="13"/>
  <c r="Q289" i="13"/>
  <c r="Q241" i="13"/>
  <c r="Q169" i="13"/>
  <c r="O301" i="13"/>
  <c r="Q299" i="13"/>
  <c r="Q311" i="13"/>
  <c r="Q300" i="13"/>
  <c r="Q312" i="13"/>
  <c r="Q36" i="13"/>
  <c r="Q273" i="13"/>
  <c r="Q257" i="13"/>
  <c r="Q177" i="13"/>
  <c r="Q303" i="13"/>
  <c r="O290" i="13"/>
  <c r="O302" i="13"/>
  <c r="O288" i="13"/>
  <c r="O256" i="13"/>
  <c r="O208" i="13"/>
  <c r="O176" i="13"/>
  <c r="O144" i="13"/>
  <c r="O112" i="13"/>
  <c r="O80" i="13"/>
  <c r="O48" i="13"/>
  <c r="O304" i="13"/>
  <c r="Q153" i="13"/>
  <c r="Q165" i="13"/>
  <c r="Q145" i="13"/>
  <c r="Q157" i="13"/>
  <c r="Q137" i="13"/>
  <c r="Q149" i="13"/>
  <c r="Q129" i="13"/>
  <c r="Q141" i="13"/>
  <c r="Q121" i="13"/>
  <c r="Q133" i="13"/>
  <c r="Q113" i="13"/>
  <c r="Q125" i="13"/>
  <c r="Q105" i="13"/>
  <c r="Q117" i="13"/>
  <c r="Q97" i="13"/>
  <c r="Q109" i="13"/>
  <c r="Q89" i="13"/>
  <c r="Q101" i="13"/>
  <c r="Q81" i="13"/>
  <c r="Q93" i="13"/>
  <c r="Q73" i="13"/>
  <c r="Q85" i="13"/>
  <c r="Q65" i="13"/>
  <c r="Q77" i="13"/>
  <c r="Q57" i="13"/>
  <c r="Q69" i="13"/>
  <c r="Q49" i="13"/>
  <c r="Q61" i="13"/>
  <c r="Q41" i="13"/>
  <c r="Q53" i="13"/>
  <c r="Q286" i="13"/>
  <c r="Q270" i="13"/>
  <c r="Q249" i="13"/>
  <c r="Q230" i="13"/>
  <c r="Q185" i="13"/>
  <c r="Q166" i="13"/>
  <c r="Q304" i="13"/>
  <c r="Q292" i="13"/>
  <c r="O272" i="13"/>
  <c r="O240" i="13"/>
  <c r="O224" i="13"/>
  <c r="O192" i="13"/>
  <c r="O160" i="13"/>
  <c r="O128" i="13"/>
  <c r="O96" i="13"/>
  <c r="O64" i="13"/>
  <c r="Q254" i="13"/>
  <c r="Q190" i="13"/>
  <c r="Q142" i="13"/>
  <c r="Q110" i="13"/>
  <c r="Q78" i="13"/>
  <c r="Q308" i="13"/>
  <c r="Q296" i="13"/>
  <c r="Q288" i="13"/>
  <c r="Q280" i="13"/>
  <c r="Q272" i="13"/>
  <c r="Q264" i="13"/>
  <c r="Q256" i="13"/>
  <c r="Q248" i="13"/>
  <c r="Q240" i="13"/>
  <c r="Q232" i="13"/>
  <c r="Q224" i="13"/>
  <c r="Q216" i="13"/>
  <c r="Q208" i="13"/>
  <c r="Q200" i="13"/>
  <c r="Q192" i="13"/>
  <c r="Q184" i="13"/>
  <c r="Q176" i="13"/>
  <c r="Q168" i="13"/>
  <c r="Q160" i="13"/>
  <c r="Q152" i="13"/>
  <c r="Q144" i="13"/>
  <c r="Q136" i="13"/>
  <c r="Q128" i="13"/>
  <c r="Q120" i="13"/>
  <c r="Q112" i="13"/>
  <c r="Q104" i="13"/>
  <c r="Q96" i="13"/>
  <c r="Q88" i="13"/>
  <c r="Q80" i="13"/>
  <c r="Q72" i="13"/>
  <c r="Q64" i="13"/>
  <c r="Q56" i="13"/>
  <c r="Q48" i="13"/>
  <c r="Q40" i="13"/>
  <c r="Q225" i="13"/>
  <c r="Q206" i="13"/>
  <c r="Q161" i="13"/>
  <c r="Q134" i="13"/>
  <c r="Q102" i="13"/>
  <c r="Q70" i="13"/>
  <c r="O294" i="13"/>
  <c r="O286" i="13"/>
  <c r="O278" i="13"/>
  <c r="O270" i="13"/>
  <c r="O262" i="13"/>
  <c r="O254" i="13"/>
  <c r="O246" i="13"/>
  <c r="O238" i="13"/>
  <c r="O230" i="13"/>
  <c r="O222" i="13"/>
  <c r="O214" i="13"/>
  <c r="O206" i="13"/>
  <c r="O198" i="13"/>
  <c r="O190" i="13"/>
  <c r="O182" i="13"/>
  <c r="O174" i="13"/>
  <c r="O166" i="13"/>
  <c r="O158" i="13"/>
  <c r="O150" i="13"/>
  <c r="O142" i="13"/>
  <c r="O134" i="13"/>
  <c r="O126" i="13"/>
  <c r="O118" i="13"/>
  <c r="O110" i="13"/>
  <c r="O102" i="13"/>
  <c r="O94" i="13"/>
  <c r="O86" i="13"/>
  <c r="O78" i="13"/>
  <c r="O70" i="13"/>
  <c r="O62" i="13"/>
  <c r="O54" i="13"/>
  <c r="O46" i="13"/>
  <c r="O38" i="13"/>
  <c r="O296" i="13"/>
  <c r="O280" i="13"/>
  <c r="O264" i="13"/>
  <c r="O248" i="13"/>
  <c r="O232" i="13"/>
  <c r="O216" i="13"/>
  <c r="O200" i="13"/>
  <c r="O184" i="13"/>
  <c r="O168" i="13"/>
  <c r="O152" i="13"/>
  <c r="O136" i="13"/>
  <c r="O120" i="13"/>
  <c r="O104" i="13"/>
  <c r="O88" i="13"/>
  <c r="O72" i="13"/>
  <c r="O56" i="13"/>
  <c r="Q246" i="13"/>
  <c r="Q201" i="13"/>
  <c r="Q18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Alicia (DPS)</author>
    <author>ABS</author>
  </authors>
  <commentList>
    <comment ref="J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Hall, Alicia (DPS):</t>
        </r>
        <r>
          <rPr>
            <sz val="9"/>
            <color indexed="81"/>
            <rFont val="Tahoma"/>
            <family val="2"/>
          </rPr>
          <t xml:space="preserve">
11 September 2014 formulas all checked in K,L,M. 
Also checked all formulas and words in 4.2 hard copy page </t>
        </r>
      </text>
    </comment>
    <comment ref="A8" authorId="1" shapeId="0" xr:uid="{00000000-0006-0000-0100-000002000000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I30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Hall, Alicia (DPS):</t>
        </r>
        <r>
          <rPr>
            <sz val="9"/>
            <color indexed="81"/>
            <rFont val="Tahoma"/>
            <family val="2"/>
          </rPr>
          <t xml:space="preserve">
Light commercial and heavy commercial</t>
        </r>
      </text>
    </comment>
    <comment ref="J30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Hall, Alicia (DPS):</t>
        </r>
        <r>
          <rPr>
            <sz val="9"/>
            <color indexed="81"/>
            <rFont val="Tahoma"/>
            <family val="2"/>
          </rPr>
          <t xml:space="preserve">
Total as per press release</t>
        </r>
      </text>
    </comment>
    <comment ref="I30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Hall, Alicia (DPS):</t>
        </r>
        <r>
          <rPr>
            <sz val="9"/>
            <color indexed="81"/>
            <rFont val="Tahoma"/>
            <family val="2"/>
          </rPr>
          <t xml:space="preserve">
Derived. Light commercial = 19,165.</t>
        </r>
      </text>
    </comment>
    <comment ref="I30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Hall, Alicia (DPS):</t>
        </r>
        <r>
          <rPr>
            <sz val="9"/>
            <color indexed="81"/>
            <rFont val="Tahoma"/>
            <family val="2"/>
          </rPr>
          <t xml:space="preserve">
Derived</t>
        </r>
      </text>
    </comment>
    <comment ref="I3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Hall, Alicia (DPS):</t>
        </r>
        <r>
          <rPr>
            <sz val="9"/>
            <color indexed="81"/>
            <rFont val="Tahoma"/>
            <family val="2"/>
          </rPr>
          <t xml:space="preserve">
Light commercial plus heavy commercial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G6" authorId="0" shapeId="0" xr:uid="{00000000-0006-0000-0300-000001000000}">
      <text>
        <r>
          <rPr>
            <sz val="9"/>
            <color indexed="81"/>
            <rFont val="Tahoma"/>
            <family val="2"/>
          </rPr>
          <t>Index reference period of each index: 2011-12 = 100.0.</t>
        </r>
      </text>
    </comment>
  </commentList>
</comments>
</file>

<file path=xl/sharedStrings.xml><?xml version="1.0" encoding="utf-8"?>
<sst xmlns="http://schemas.openxmlformats.org/spreadsheetml/2006/main" count="174" uniqueCount="98">
  <si>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</si>
  <si>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</si>
  <si>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</si>
  <si>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</si>
  <si>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</si>
  <si>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</si>
  <si>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</si>
  <si>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</si>
  <si>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</si>
  <si>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</si>
  <si>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</si>
  <si>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</si>
  <si>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</si>
  <si>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4.2 Motor vehicle sales</t>
  </si>
  <si>
    <t>Update</t>
  </si>
  <si>
    <t xml:space="preserve"> </t>
  </si>
  <si>
    <t>Trend</t>
  </si>
  <si>
    <t>FLOW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</si>
  <si>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</si>
  <si>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</si>
  <si>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</si>
  <si>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</si>
  <si>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</si>
  <si>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</si>
  <si>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</si>
  <si>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</si>
  <si>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</si>
  <si>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SOURCE:</t>
  </si>
  <si>
    <t>Original</t>
  </si>
  <si>
    <t>Table 1</t>
  </si>
  <si>
    <t>Aust. ;  Passenger vehicles ;</t>
  </si>
  <si>
    <t>Aust. ;  Sports utility vehicles ;</t>
  </si>
  <si>
    <t>Aust. ;  Other vehicles ;</t>
  </si>
  <si>
    <t>Aust. ;  Total vehicles ;</t>
  </si>
  <si>
    <t>Number</t>
  </si>
  <si>
    <t>A367169W</t>
  </si>
  <si>
    <t>A367214W</t>
  </si>
  <si>
    <t>A367259A</t>
  </si>
  <si>
    <t>A367304A</t>
  </si>
  <si>
    <t>A367171J</t>
  </si>
  <si>
    <t>A367216A</t>
  </si>
  <si>
    <t>A367261L</t>
  </si>
  <si>
    <t>A367306F</t>
  </si>
  <si>
    <t>ORIGINAL SERIES</t>
  </si>
  <si>
    <t>TREND SERIES</t>
  </si>
  <si>
    <t>Annual total (based on original data) Total vehicles</t>
  </si>
  <si>
    <t>Annual total change % (total this year compared to total of previous year) (based on original data) Total vehicles</t>
  </si>
  <si>
    <t>ABS, Sales of New Motor Vehicles</t>
  </si>
  <si>
    <t>Cat. no. 9314.0</t>
  </si>
  <si>
    <t>Original and trend series used</t>
  </si>
  <si>
    <t>As foreshadowed in the ABS 2017-2018 Forward Work Program, December 2017 is the final issue </t>
  </si>
  <si>
    <t xml:space="preserve">of the Sales of New Motor Vehicles, Australia (cat. no. 9314.0) publication. Data on sales of new motor vehicles (in original terms) is available from the Federal Chamber of Automotive Industries </t>
  </si>
  <si>
    <t>website: https://www.fcai.com.au/sales.</t>
  </si>
  <si>
    <t>https://www.fcai.com.au/news/index/index/year/all/month/all/article/515</t>
  </si>
  <si>
    <t>https://www.fcai.com.au/news/index/index/year/all/month/all/article/519</t>
  </si>
  <si>
    <t>12-month average</t>
  </si>
  <si>
    <t>Annual change % (month of this year compared to month of previous year) (based on 12 month data) Total vehicles</t>
  </si>
  <si>
    <t>Up to December from ABS data (21/8/18 - AH replaced).</t>
  </si>
  <si>
    <t>Redid all formulas</t>
  </si>
  <si>
    <t>https://www.fcai.com.au/news/index/index/year/all/month/all/article/538</t>
  </si>
  <si>
    <t xml:space="preserve">https://www.fcai.com.au/news/index/index/year/all/month/all/article/540 </t>
  </si>
  <si>
    <t xml:space="preserve">https://www.fcai.com.au/news/index/index/year/all/month/all/article/548 </t>
  </si>
  <si>
    <t>https://www.fcai.com.au/news/index/index/year/all/month/all/article/552</t>
  </si>
  <si>
    <t>https://www.fcai.com.au/news/index/index/year/all/month/all/article/550</t>
  </si>
  <si>
    <t>Updated 11 January 2019</t>
  </si>
  <si>
    <t>ANNUAL TOTAL</t>
  </si>
  <si>
    <t xml:space="preserve">Source: </t>
  </si>
  <si>
    <t>Related publications</t>
  </si>
  <si>
    <r>
      <t xml:space="preserve">Federal Chamber of Automotive Industries, </t>
    </r>
    <r>
      <rPr>
        <i/>
        <sz val="8"/>
        <color rgb="FF398BCA"/>
        <rFont val="Calibri"/>
        <family val="2"/>
        <scheme val="minor"/>
      </rPr>
      <t>Media releases (monthly)</t>
    </r>
  </si>
  <si>
    <r>
      <t xml:space="preserve">NAB, </t>
    </r>
    <r>
      <rPr>
        <i/>
        <sz val="8"/>
        <color rgb="FF398BCA"/>
        <rFont val="Calibri"/>
        <family val="2"/>
        <scheme val="minor"/>
      </rPr>
      <t>Monthly business survey</t>
    </r>
  </si>
  <si>
    <r>
      <t xml:space="preserve">FCAI, </t>
    </r>
    <r>
      <rPr>
        <i/>
        <sz val="8"/>
        <color rgb="FF398BCA"/>
        <rFont val="Calibri"/>
        <family val="2"/>
        <scheme val="minor"/>
      </rPr>
      <t>Vehicle sales</t>
    </r>
  </si>
  <si>
    <r>
      <t>ABS,</t>
    </r>
    <r>
      <rPr>
        <i/>
        <sz val="8"/>
        <color rgb="FF398BCA"/>
        <rFont val="Calibri"/>
        <family val="2"/>
        <scheme val="minor"/>
      </rPr>
      <t xml:space="preserve"> Sales of new motor vehicles, Australia</t>
    </r>
    <r>
      <rPr>
        <sz val="8"/>
        <color rgb="FF398BCA"/>
        <rFont val="Calibri"/>
        <family val="2"/>
        <scheme val="minor"/>
      </rPr>
      <t>, cat. no. 9314.0 (ceased December 2017)</t>
    </r>
  </si>
  <si>
    <t xml:space="preserve">(a) 12 months ended June, using original figures. </t>
  </si>
  <si>
    <t>Annual (a)</t>
  </si>
  <si>
    <t>This month compared to same month in previous year – per cent change</t>
  </si>
  <si>
    <t xml:space="preserve">Total vehicle sales </t>
  </si>
  <si>
    <t>A83728455L</t>
  </si>
  <si>
    <t>Annual change Residential Property Price Index (%)</t>
  </si>
  <si>
    <t>Annual change Total Vehicle Sales (%)</t>
  </si>
  <si>
    <t>2017–18</t>
  </si>
  <si>
    <t>2018–19</t>
  </si>
  <si>
    <t>2019–20</t>
  </si>
  <si>
    <t>2020–21</t>
  </si>
  <si>
    <t>Source: ABS, Residential Property Price Indexes: Eight Capital Cities (Table 1)</t>
  </si>
  <si>
    <t>Total vehicles</t>
  </si>
  <si>
    <t>Annual change % (month of this year compared to month of previous year)</t>
  </si>
  <si>
    <t>Source: Federal Chamber of Automotive Industries, Media releases (monthly)</t>
  </si>
  <si>
    <t>Residential Property Price Index Weighted average of eight capital cities</t>
  </si>
  <si>
    <t>Original (Index Numbers)</t>
  </si>
  <si>
    <t>ABS, Sales of new motor vehicles, Australia,(ceased December 2017)</t>
  </si>
  <si>
    <t>Chart Data</t>
  </si>
  <si>
    <t>A367304A/FCAI</t>
  </si>
  <si>
    <t>Calculated</t>
  </si>
  <si>
    <t>ABS, Residential Property Priced Indexes: Eight Capital Cities</t>
  </si>
  <si>
    <t>ABS, Motor vehicle census, Australia</t>
  </si>
  <si>
    <t>ABS, Survey of motor vehicle use, Australia</t>
  </si>
  <si>
    <t>2021–22</t>
  </si>
  <si>
    <t>Early June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</si>
</sst>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##\ ##0"/>
    <numFmt numFmtId="166" formatCode="mmm\-yyyy"/>
    <numFmt numFmtId="167" formatCode="0.0_ ;[Red]\-0.0\ "/>
    <numFmt numFmtId="168" formatCode="0.00_ ;[Red]\-0.00\ "/>
    <numFmt numFmtId="169" formatCode="#,##0.0"/>
    <numFmt numFmtId="170" formatCode="#,##0.0_ ;[Red]\-#,##0.0\ "/>
    <numFmt numFmtId="171" formatCode="0;\-0;0;@"/>
    <numFmt numFmtId="172" formatCode="[$-C09]d\ mmmm\ yyyy;@"/>
    <numFmt numFmtId="173" formatCode="#\ ###\ ##0"/>
    <numFmt numFmtId="174" formatCode="_-* #,##0_-;\-* #,##0_-;_-* &quot;-&quot;??_-;_-@_-"/>
    <numFmt numFmtId="175" formatCode="0.0;\-0.0;0.0;@"/>
    <numFmt numFmtId="176" formatCode="0.0%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10"/>
      <color rgb="FF0070C0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8"/>
      <color indexed="81"/>
      <name val="Tahoma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13B5EA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i/>
      <sz val="8"/>
      <name val="Arial"/>
      <family val="2"/>
    </font>
    <font>
      <b/>
      <sz val="9"/>
      <name val="Calibri"/>
      <family val="2"/>
    </font>
    <font>
      <sz val="8"/>
      <color rgb="FF398BCA"/>
      <name val="Arial"/>
      <family val="2"/>
    </font>
    <font>
      <sz val="9"/>
      <color rgb="FF398BCA"/>
      <name val="Calibri"/>
      <family val="2"/>
      <scheme val="minor"/>
    </font>
    <font>
      <i/>
      <sz val="9"/>
      <color rgb="FF398BCA"/>
      <name val="Calibri"/>
      <family val="2"/>
      <scheme val="minor"/>
    </font>
    <font>
      <sz val="8"/>
      <color rgb="FF398BCA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0" tint="-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398BCA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12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  <xf numFmtId="0" fontId="5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4" fillId="0" borderId="0" applyFont="0" applyFill="0" applyBorder="0" applyAlignment="0" applyProtection="0"/>
    <xf numFmtId="0" fontId="2" fillId="0" borderId="0"/>
    <xf numFmtId="0" fontId="1" fillId="0" borderId="0"/>
    <xf numFmtId="0" fontId="52" fillId="0" borderId="0" applyNumberFormat="0" applyFill="0" applyBorder="0" applyAlignment="0" applyProtection="0"/>
  </cellStyleXfs>
  <cellXfs count="154">
    <xf numFmtId="0" fontId="0" fillId="0" borderId="0" xfId="0"/>
    <xf numFmtId="0" fontId="6" fillId="0" borderId="0" xfId="0" applyFont="1" applyBorder="1"/>
    <xf numFmtId="0" fontId="0" fillId="0" borderId="0" xfId="0" applyBorder="1"/>
    <xf numFmtId="0" fontId="9" fillId="0" borderId="0" xfId="0" applyFont="1" applyBorder="1"/>
    <xf numFmtId="0" fontId="7" fillId="0" borderId="0" xfId="0" applyFont="1" applyFill="1" applyBorder="1" applyAlignment="1">
      <alignment horizontal="left"/>
    </xf>
    <xf numFmtId="0" fontId="20" fillId="0" borderId="0" xfId="0" applyFont="1" applyFill="1" applyBorder="1"/>
    <xf numFmtId="164" fontId="20" fillId="0" borderId="0" xfId="0" applyNumberFormat="1" applyFont="1" applyFill="1" applyBorder="1"/>
    <xf numFmtId="168" fontId="11" fillId="0" borderId="0" xfId="0" applyNumberFormat="1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/>
    </xf>
    <xf numFmtId="167" fontId="10" fillId="0" borderId="0" xfId="0" applyNumberFormat="1" applyFont="1" applyFill="1" applyBorder="1" applyAlignment="1">
      <alignment horizontal="left" wrapText="1"/>
    </xf>
    <xf numFmtId="0" fontId="22" fillId="0" borderId="0" xfId="0" applyFont="1" applyFill="1" applyBorder="1"/>
    <xf numFmtId="0" fontId="15" fillId="0" borderId="0" xfId="0" applyFont="1" applyFill="1" applyBorder="1" applyAlignment="1">
      <alignment horizontal="left"/>
    </xf>
    <xf numFmtId="167" fontId="22" fillId="0" borderId="0" xfId="0" applyNumberFormat="1" applyFont="1" applyFill="1" applyBorder="1"/>
    <xf numFmtId="168" fontId="22" fillId="0" borderId="0" xfId="0" applyNumberFormat="1" applyFont="1" applyFill="1" applyBorder="1"/>
    <xf numFmtId="169" fontId="22" fillId="0" borderId="0" xfId="0" applyNumberFormat="1" applyFont="1" applyFill="1" applyBorder="1"/>
    <xf numFmtId="170" fontId="22" fillId="0" borderId="0" xfId="0" applyNumberFormat="1" applyFont="1" applyFill="1" applyBorder="1"/>
    <xf numFmtId="0" fontId="23" fillId="0" borderId="0" xfId="0" applyFont="1" applyFill="1" applyBorder="1"/>
    <xf numFmtId="170" fontId="22" fillId="0" borderId="0" xfId="0" applyNumberFormat="1" applyFont="1" applyFill="1" applyBorder="1" applyAlignment="1">
      <alignment horizontal="right" wrapText="1"/>
    </xf>
    <xf numFmtId="167" fontId="22" fillId="0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Border="1" applyAlignment="1">
      <alignment horizontal="left" wrapText="1"/>
    </xf>
    <xf numFmtId="168" fontId="10" fillId="0" borderId="0" xfId="0" applyNumberFormat="1" applyFont="1" applyFill="1" applyBorder="1" applyAlignment="1">
      <alignment horizontal="left"/>
    </xf>
    <xf numFmtId="170" fontId="10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167" fontId="11" fillId="0" borderId="0" xfId="0" applyNumberFormat="1" applyFont="1" applyFill="1" applyBorder="1" applyAlignment="1">
      <alignment horizontal="left" wrapText="1"/>
    </xf>
    <xf numFmtId="169" fontId="11" fillId="0" borderId="0" xfId="0" applyNumberFormat="1" applyFont="1" applyFill="1" applyBorder="1" applyAlignment="1">
      <alignment horizontal="left" wrapText="1"/>
    </xf>
    <xf numFmtId="170" fontId="11" fillId="0" borderId="0" xfId="0" applyNumberFormat="1" applyFont="1" applyFill="1" applyBorder="1" applyAlignment="1">
      <alignment horizontal="left" wrapText="1"/>
    </xf>
    <xf numFmtId="169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4" fontId="7" fillId="0" borderId="0" xfId="0" applyNumberFormat="1" applyFont="1" applyFill="1" applyAlignment="1"/>
    <xf numFmtId="0" fontId="20" fillId="0" borderId="0" xfId="0" applyFont="1" applyFill="1" applyBorder="1" applyAlignment="1">
      <alignment horizontal="left"/>
    </xf>
    <xf numFmtId="165" fontId="20" fillId="0" borderId="0" xfId="0" applyNumberFormat="1" applyFont="1" applyFill="1" applyBorder="1"/>
    <xf numFmtId="16" fontId="20" fillId="0" borderId="0" xfId="0" applyNumberFormat="1" applyFont="1" applyFill="1" applyBorder="1"/>
    <xf numFmtId="0" fontId="18" fillId="0" borderId="0" xfId="0" applyFont="1" applyFill="1" applyBorder="1" applyAlignment="1">
      <alignment horizontal="left"/>
    </xf>
    <xf numFmtId="171" fontId="7" fillId="0" borderId="0" xfId="0" applyNumberFormat="1" applyFont="1" applyFill="1" applyAlignment="1"/>
    <xf numFmtId="0" fontId="24" fillId="0" borderId="0" xfId="0" applyFont="1" applyBorder="1"/>
    <xf numFmtId="173" fontId="20" fillId="0" borderId="0" xfId="0" applyNumberFormat="1" applyFont="1" applyFill="1" applyBorder="1"/>
    <xf numFmtId="166" fontId="7" fillId="0" borderId="0" xfId="0" applyNumberFormat="1" applyFont="1" applyFill="1" applyAlignment="1">
      <alignment horizontal="left"/>
    </xf>
    <xf numFmtId="0" fontId="15" fillId="0" borderId="0" xfId="0" applyFont="1" applyFill="1" applyAlignment="1"/>
    <xf numFmtId="0" fontId="7" fillId="0" borderId="0" xfId="0" applyFont="1" applyFill="1" applyAlignment="1"/>
    <xf numFmtId="0" fontId="15" fillId="0" borderId="0" xfId="0" applyFont="1" applyFill="1" applyAlignment="1">
      <alignment horizontal="left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right" wrapText="1"/>
    </xf>
    <xf numFmtId="164" fontId="7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6" fontId="15" fillId="0" borderId="0" xfId="0" applyNumberFormat="1" applyFont="1" applyFill="1" applyAlignment="1"/>
    <xf numFmtId="166" fontId="7" fillId="0" borderId="0" xfId="0" applyNumberFormat="1" applyFont="1" applyFill="1" applyAlignment="1"/>
    <xf numFmtId="164" fontId="15" fillId="0" borderId="1" xfId="0" applyNumberFormat="1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right" wrapText="1"/>
    </xf>
    <xf numFmtId="169" fontId="22" fillId="0" borderId="0" xfId="0" applyNumberFormat="1" applyFont="1" applyFill="1" applyBorder="1" applyAlignment="1">
      <alignment horizontal="right" wrapText="1"/>
    </xf>
    <xf numFmtId="169" fontId="11" fillId="0" borderId="0" xfId="0" applyNumberFormat="1" applyFont="1" applyFill="1" applyBorder="1" applyAlignment="1">
      <alignment horizontal="left"/>
    </xf>
    <xf numFmtId="169" fontId="10" fillId="0" borderId="0" xfId="0" applyNumberFormat="1" applyFont="1" applyFill="1" applyBorder="1" applyAlignment="1">
      <alignment horizontal="left" wrapText="1"/>
    </xf>
    <xf numFmtId="169" fontId="10" fillId="0" borderId="0" xfId="0" applyNumberFormat="1" applyFont="1" applyFill="1" applyBorder="1" applyAlignment="1">
      <alignment horizontal="center" wrapText="1"/>
    </xf>
    <xf numFmtId="166" fontId="26" fillId="0" borderId="0" xfId="0" applyNumberFormat="1" applyFont="1" applyAlignment="1"/>
    <xf numFmtId="0" fontId="26" fillId="0" borderId="0" xfId="0" applyFont="1" applyAlignment="1"/>
    <xf numFmtId="166" fontId="27" fillId="2" borderId="0" xfId="0" applyNumberFormat="1" applyFont="1" applyFill="1" applyAlignment="1">
      <alignment horizontal="left"/>
    </xf>
    <xf numFmtId="0" fontId="22" fillId="2" borderId="0" xfId="0" applyFont="1" applyFill="1" applyBorder="1"/>
    <xf numFmtId="0" fontId="28" fillId="0" borderId="0" xfId="8" applyFill="1" applyBorder="1"/>
    <xf numFmtId="3" fontId="7" fillId="0" borderId="0" xfId="0" applyNumberFormat="1" applyFont="1" applyFill="1" applyAlignment="1"/>
    <xf numFmtId="171" fontId="31" fillId="0" borderId="0" xfId="0" applyNumberFormat="1" applyFont="1" applyAlignment="1"/>
    <xf numFmtId="3" fontId="27" fillId="0" borderId="0" xfId="0" applyNumberFormat="1" applyFont="1" applyFill="1" applyAlignment="1"/>
    <xf numFmtId="164" fontId="27" fillId="0" borderId="0" xfId="0" applyNumberFormat="1" applyFont="1" applyFill="1" applyAlignment="1"/>
    <xf numFmtId="171" fontId="31" fillId="0" borderId="0" xfId="1" applyNumberFormat="1" applyFont="1" applyAlignment="1"/>
    <xf numFmtId="171" fontId="27" fillId="0" borderId="0" xfId="0" applyNumberFormat="1" applyFont="1" applyFill="1" applyAlignment="1"/>
    <xf numFmtId="3" fontId="3" fillId="0" borderId="0" xfId="10" applyNumberFormat="1"/>
    <xf numFmtId="3" fontId="29" fillId="0" borderId="0" xfId="10" applyNumberFormat="1" applyFont="1"/>
    <xf numFmtId="1" fontId="32" fillId="0" borderId="0" xfId="0" applyNumberFormat="1" applyFont="1" applyFill="1" applyAlignment="1"/>
    <xf numFmtId="3" fontId="32" fillId="0" borderId="0" xfId="0" applyNumberFormat="1" applyFont="1" applyFill="1" applyAlignment="1"/>
    <xf numFmtId="0" fontId="32" fillId="0" borderId="0" xfId="0" applyFont="1" applyFill="1" applyAlignment="1"/>
    <xf numFmtId="166" fontId="7" fillId="3" borderId="0" xfId="0" applyNumberFormat="1" applyFont="1" applyFill="1" applyAlignment="1">
      <alignment horizontal="left"/>
    </xf>
    <xf numFmtId="0" fontId="7" fillId="3" borderId="0" xfId="0" applyFont="1" applyFill="1" applyAlignment="1"/>
    <xf numFmtId="0" fontId="22" fillId="3" borderId="0" xfId="0" applyFont="1" applyFill="1" applyBorder="1"/>
    <xf numFmtId="1" fontId="32" fillId="3" borderId="0" xfId="0" applyNumberFormat="1" applyFont="1" applyFill="1" applyAlignment="1"/>
    <xf numFmtId="3" fontId="32" fillId="3" borderId="0" xfId="0" applyNumberFormat="1" applyFont="1" applyFill="1" applyAlignment="1"/>
    <xf numFmtId="3" fontId="27" fillId="3" borderId="0" xfId="0" applyNumberFormat="1" applyFont="1" applyFill="1" applyAlignment="1"/>
    <xf numFmtId="164" fontId="27" fillId="3" borderId="0" xfId="0" applyNumberFormat="1" applyFont="1" applyFill="1" applyAlignment="1"/>
    <xf numFmtId="171" fontId="27" fillId="3" borderId="0" xfId="0" applyNumberFormat="1" applyFont="1" applyFill="1" applyAlignment="1"/>
    <xf numFmtId="171" fontId="31" fillId="3" borderId="0" xfId="0" applyNumberFormat="1" applyFont="1" applyFill="1" applyAlignment="1"/>
    <xf numFmtId="171" fontId="31" fillId="3" borderId="0" xfId="1" applyNumberFormat="1" applyFont="1" applyFill="1" applyAlignment="1"/>
    <xf numFmtId="167" fontId="22" fillId="3" borderId="0" xfId="0" applyNumberFormat="1" applyFont="1" applyFill="1" applyBorder="1"/>
    <xf numFmtId="168" fontId="22" fillId="3" borderId="0" xfId="0" applyNumberFormat="1" applyFont="1" applyFill="1" applyBorder="1"/>
    <xf numFmtId="169" fontId="22" fillId="3" borderId="0" xfId="0" applyNumberFormat="1" applyFont="1" applyFill="1" applyBorder="1"/>
    <xf numFmtId="170" fontId="22" fillId="3" borderId="0" xfId="0" applyNumberFormat="1" applyFont="1" applyFill="1" applyBorder="1"/>
    <xf numFmtId="0" fontId="27" fillId="0" borderId="0" xfId="0" applyFont="1" applyFill="1" applyAlignment="1"/>
    <xf numFmtId="3" fontId="33" fillId="0" borderId="0" xfId="10" applyNumberFormat="1" applyFont="1"/>
    <xf numFmtId="0" fontId="7" fillId="4" borderId="0" xfId="0" applyFont="1" applyFill="1" applyAlignment="1"/>
    <xf numFmtId="3" fontId="7" fillId="4" borderId="0" xfId="0" applyNumberFormat="1" applyFont="1" applyFill="1" applyAlignment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Fill="1" applyBorder="1"/>
    <xf numFmtId="0" fontId="10" fillId="0" borderId="0" xfId="0" applyFont="1" applyBorder="1"/>
    <xf numFmtId="0" fontId="35" fillId="0" borderId="0" xfId="0" applyFont="1" applyBorder="1" applyAlignment="1">
      <alignment horizontal="left"/>
    </xf>
    <xf numFmtId="0" fontId="19" fillId="0" borderId="0" xfId="0" applyFont="1" applyFill="1" applyBorder="1" applyAlignment="1"/>
    <xf numFmtId="0" fontId="19" fillId="0" borderId="0" xfId="0" applyFont="1" applyBorder="1" applyAlignment="1"/>
    <xf numFmtId="0" fontId="39" fillId="0" borderId="0" xfId="0" applyFont="1" applyAlignment="1"/>
    <xf numFmtId="0" fontId="40" fillId="0" borderId="0" xfId="0" applyFont="1" applyAlignment="1"/>
    <xf numFmtId="0" fontId="41" fillId="0" borderId="0" xfId="8" applyFont="1" applyAlignment="1"/>
    <xf numFmtId="0" fontId="41" fillId="0" borderId="0" xfId="0" applyFont="1" applyFill="1" applyBorder="1" applyAlignment="1">
      <alignment vertical="top"/>
    </xf>
    <xf numFmtId="0" fontId="21" fillId="0" borderId="0" xfId="0" applyFont="1" applyBorder="1" applyAlignment="1"/>
    <xf numFmtId="0" fontId="41" fillId="0" borderId="0" xfId="0" applyFont="1" applyFill="1" applyBorder="1" applyAlignment="1"/>
    <xf numFmtId="0" fontId="37" fillId="0" borderId="0" xfId="0" applyFont="1" applyAlignment="1"/>
    <xf numFmtId="0" fontId="8" fillId="0" borderId="2" xfId="0" applyFont="1" applyFill="1" applyBorder="1"/>
    <xf numFmtId="0" fontId="42" fillId="5" borderId="0" xfId="0" applyFont="1" applyFill="1" applyBorder="1"/>
    <xf numFmtId="0" fontId="43" fillId="5" borderId="0" xfId="0" applyFont="1" applyFill="1" applyBorder="1"/>
    <xf numFmtId="0" fontId="44" fillId="5" borderId="0" xfId="0" applyFont="1" applyFill="1" applyBorder="1"/>
    <xf numFmtId="0" fontId="45" fillId="5" borderId="0" xfId="0" applyFont="1" applyFill="1" applyBorder="1"/>
    <xf numFmtId="0" fontId="46" fillId="5" borderId="0" xfId="0" applyFont="1" applyFill="1" applyBorder="1"/>
    <xf numFmtId="0" fontId="46" fillId="5" borderId="0" xfId="0" applyFont="1" applyFill="1" applyBorder="1" applyAlignment="1">
      <alignment horizontal="right"/>
    </xf>
    <xf numFmtId="0" fontId="47" fillId="6" borderId="0" xfId="0" applyFont="1" applyFill="1" applyBorder="1" applyAlignment="1">
      <alignment horizontal="left" vertical="center"/>
    </xf>
    <xf numFmtId="0" fontId="38" fillId="6" borderId="0" xfId="0" applyFont="1" applyFill="1" applyBorder="1" applyAlignment="1">
      <alignment horizontal="left" vertical="center"/>
    </xf>
    <xf numFmtId="0" fontId="48" fillId="6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/>
    <xf numFmtId="174" fontId="7" fillId="0" borderId="0" xfId="11" applyNumberFormat="1" applyFont="1" applyFill="1" applyBorder="1" applyAlignment="1"/>
    <xf numFmtId="164" fontId="7" fillId="0" borderId="0" xfId="1" applyNumberFormat="1" applyFont="1" applyFill="1" applyBorder="1" applyAlignment="1"/>
    <xf numFmtId="0" fontId="50" fillId="0" borderId="0" xfId="0" applyFont="1" applyFill="1" applyBorder="1" applyAlignment="1"/>
    <xf numFmtId="14" fontId="7" fillId="0" borderId="0" xfId="1" applyNumberFormat="1" applyFont="1" applyFill="1" applyBorder="1" applyAlignment="1"/>
    <xf numFmtId="0" fontId="53" fillId="0" borderId="0" xfId="1" applyFont="1" applyFill="1" applyBorder="1" applyAlignment="1">
      <alignment vertical="top" wrapText="1"/>
    </xf>
    <xf numFmtId="0" fontId="53" fillId="0" borderId="0" xfId="0" applyFont="1" applyFill="1" applyBorder="1" applyAlignment="1"/>
    <xf numFmtId="164" fontId="53" fillId="0" borderId="0" xfId="1" applyNumberFormat="1" applyFont="1" applyFill="1" applyBorder="1" applyAlignment="1"/>
    <xf numFmtId="174" fontId="53" fillId="0" borderId="0" xfId="11" applyNumberFormat="1" applyFont="1" applyFill="1" applyBorder="1" applyAlignment="1">
      <alignment horizontal="right"/>
    </xf>
    <xf numFmtId="0" fontId="53" fillId="0" borderId="0" xfId="1" applyFont="1" applyFill="1" applyBorder="1" applyAlignment="1">
      <alignment horizontal="left" vertical="top" wrapText="1"/>
    </xf>
    <xf numFmtId="0" fontId="53" fillId="0" borderId="0" xfId="0" applyFont="1" applyFill="1" applyBorder="1" applyAlignment="1">
      <alignment horizontal="right"/>
    </xf>
    <xf numFmtId="0" fontId="7" fillId="0" borderId="0" xfId="1" applyFont="1" applyFill="1" applyBorder="1" applyAlignment="1">
      <alignment wrapText="1"/>
    </xf>
    <xf numFmtId="174" fontId="7" fillId="0" borderId="0" xfId="11" applyNumberFormat="1" applyFont="1" applyFill="1" applyBorder="1" applyAlignment="1">
      <alignment horizontal="right" wrapText="1"/>
    </xf>
    <xf numFmtId="0" fontId="50" fillId="0" borderId="0" xfId="0" applyFont="1" applyFill="1" applyBorder="1" applyAlignment="1">
      <alignment horizontal="right" wrapText="1"/>
    </xf>
    <xf numFmtId="14" fontId="7" fillId="0" borderId="0" xfId="1" applyNumberFormat="1" applyFont="1" applyFill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0" fontId="15" fillId="0" borderId="0" xfId="1" applyFont="1" applyFill="1" applyBorder="1" applyAlignment="1"/>
    <xf numFmtId="166" fontId="7" fillId="0" borderId="0" xfId="1" applyNumberFormat="1" applyFont="1" applyFill="1" applyBorder="1" applyAlignment="1">
      <alignment horizontal="left"/>
    </xf>
    <xf numFmtId="164" fontId="27" fillId="0" borderId="0" xfId="1" applyNumberFormat="1" applyFont="1" applyFill="1" applyBorder="1" applyAlignment="1"/>
    <xf numFmtId="166" fontId="50" fillId="0" borderId="0" xfId="0" applyNumberFormat="1" applyFont="1" applyFill="1" applyBorder="1" applyAlignment="1">
      <alignment horizontal="left"/>
    </xf>
    <xf numFmtId="166" fontId="15" fillId="0" borderId="0" xfId="1" applyNumberFormat="1" applyFont="1" applyFill="1" applyBorder="1" applyAlignment="1">
      <alignment horizontal="left"/>
    </xf>
    <xf numFmtId="174" fontId="36" fillId="0" borderId="0" xfId="11" applyNumberFormat="1" applyFont="1" applyFill="1" applyBorder="1" applyAlignment="1"/>
    <xf numFmtId="174" fontId="15" fillId="0" borderId="3" xfId="11" applyNumberFormat="1" applyFont="1" applyFill="1" applyBorder="1" applyAlignment="1">
      <alignment horizontal="right" wrapText="1"/>
    </xf>
    <xf numFmtId="0" fontId="53" fillId="0" borderId="0" xfId="1" applyFont="1" applyFill="1" applyBorder="1" applyAlignment="1">
      <alignment horizontal="left" vertical="top" indent="3"/>
    </xf>
    <xf numFmtId="164" fontId="7" fillId="0" borderId="0" xfId="1" applyNumberFormat="1" applyFont="1" applyFill="1" applyBorder="1" applyAlignment="1">
      <alignment horizontal="right" wrapText="1"/>
    </xf>
    <xf numFmtId="0" fontId="51" fillId="0" borderId="0" xfId="0" applyFont="1" applyFill="1" applyBorder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left"/>
    </xf>
    <xf numFmtId="175" fontId="7" fillId="0" borderId="0" xfId="0" applyNumberFormat="1" applyFont="1" applyBorder="1" applyAlignment="1"/>
    <xf numFmtId="0" fontId="7" fillId="0" borderId="0" xfId="0" applyFont="1" applyFill="1" applyBorder="1" applyAlignment="1"/>
    <xf numFmtId="0" fontId="53" fillId="0" borderId="0" xfId="0" applyFont="1" applyFill="1" applyBorder="1" applyAlignment="1">
      <alignment horizontal="left"/>
    </xf>
    <xf numFmtId="0" fontId="53" fillId="0" borderId="0" xfId="1" applyFont="1" applyFill="1" applyBorder="1" applyAlignment="1"/>
    <xf numFmtId="166" fontId="7" fillId="0" borderId="3" xfId="1" applyNumberFormat="1" applyFont="1" applyFill="1" applyBorder="1" applyAlignment="1">
      <alignment horizontal="left"/>
    </xf>
    <xf numFmtId="174" fontId="7" fillId="0" borderId="3" xfId="11" applyNumberFormat="1" applyFont="1" applyFill="1" applyBorder="1" applyAlignment="1"/>
    <xf numFmtId="164" fontId="7" fillId="0" borderId="3" xfId="1" applyNumberFormat="1" applyFont="1" applyFill="1" applyBorder="1" applyAlignment="1"/>
    <xf numFmtId="176" fontId="27" fillId="0" borderId="0" xfId="1" applyNumberFormat="1" applyFont="1" applyFill="1" applyBorder="1" applyAlignment="1"/>
    <xf numFmtId="172" fontId="19" fillId="0" borderId="0" xfId="0" applyNumberFormat="1" applyFont="1" applyFill="1" applyBorder="1" applyAlignment="1">
      <alignment horizontal="left" vertical="top"/>
    </xf>
    <xf numFmtId="169" fontId="10" fillId="0" borderId="0" xfId="0" applyNumberFormat="1" applyFont="1" applyFill="1" applyBorder="1" applyAlignment="1">
      <alignment horizontal="left" wrapText="1"/>
    </xf>
    <xf numFmtId="169" fontId="10" fillId="0" borderId="0" xfId="0" applyNumberFormat="1" applyFont="1" applyFill="1" applyBorder="1" applyAlignment="1">
      <alignment horizontal="center" wrapText="1"/>
    </xf>
    <xf numFmtId="169" fontId="10" fillId="0" borderId="0" xfId="0" applyNumberFormat="1" applyFont="1" applyFill="1" applyBorder="1" applyAlignment="1">
      <alignment horizontal="center"/>
    </xf>
    <xf numFmtId="164" fontId="53" fillId="0" borderId="0" xfId="1" applyNumberFormat="1" applyFont="1" applyFill="1" applyBorder="1" applyAlignment="1">
      <alignment horizontal="center"/>
    </xf>
  </cellXfs>
  <cellStyles count="15">
    <cellStyle name="Comma" xfId="11" builtinId="3"/>
    <cellStyle name="Comma 2" xfId="4" xr:uid="{00000000-0005-0000-0000-000001000000}"/>
    <cellStyle name="Hyperlink" xfId="8" builtinId="8"/>
    <cellStyle name="Hyperlink 2" xfId="7" xr:uid="{00000000-0005-0000-0000-000003000000}"/>
    <cellStyle name="Hyperlink 3" xfId="9" xr:uid="{00000000-0005-0000-0000-000004000000}"/>
    <cellStyle name="Hyperlink 4" xfId="14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5" xr:uid="{00000000-0005-0000-0000-000009000000}"/>
    <cellStyle name="Normal 5" xfId="6" xr:uid="{00000000-0005-0000-0000-00000A000000}"/>
    <cellStyle name="Normal 6" xfId="10" xr:uid="{00000000-0005-0000-0000-00000B000000}"/>
    <cellStyle name="Normal 7" xfId="12" xr:uid="{00000000-0005-0000-0000-00000C000000}"/>
    <cellStyle name="Normal 8" xfId="13" xr:uid="{00000000-0005-0000-0000-00000D000000}"/>
    <cellStyle name="Percent 2" xfId="3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99E3C"/>
      <color rgb="FF398BCA"/>
      <color rgb="FF72B4E7"/>
      <color rgb="FF13B5EA"/>
      <color rgb="FFDCE6EE"/>
      <color rgb="FF033C59"/>
      <color rgb="FFEAEAEA"/>
      <color rgb="FFF99D31"/>
      <color rgb="FF919195"/>
      <color rgb="FF949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Per cent</a:t>
            </a:r>
          </a:p>
        </c:rich>
      </c:tx>
      <c:layout>
        <c:manualLayout>
          <c:xMode val="edge"/>
          <c:yMode val="edge"/>
          <c:x val="1.3613450492601467E-2"/>
          <c:y val="1.72411781860600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586899463654002E-2"/>
          <c:y val="0.12993642461358998"/>
          <c:w val="0.92719570923199812"/>
          <c:h val="0.79114710661167353"/>
        </c:manualLayout>
      </c:layout>
      <c:lineChart>
        <c:grouping val="standard"/>
        <c:varyColors val="0"/>
        <c:ser>
          <c:idx val="0"/>
          <c:order val="0"/>
          <c:tx>
            <c:strRef>
              <c:f>'4.2 data'!$H$6</c:f>
              <c:strCache>
                <c:ptCount val="1"/>
                <c:pt idx="0">
                  <c:v> Annual change Residential Property Price Index (%) </c:v>
                </c:pt>
              </c:strCache>
            </c:strRef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'4.2 data'!$F$8:$F$81</c:f>
              <c:numCache>
                <c:formatCode>mmm\-yyyy</c:formatCode>
                <c:ptCount val="74"/>
                <c:pt idx="0">
                  <c:v>37865</c:v>
                </c:pt>
                <c:pt idx="1">
                  <c:v>37956</c:v>
                </c:pt>
                <c:pt idx="2">
                  <c:v>38047</c:v>
                </c:pt>
                <c:pt idx="3">
                  <c:v>38139</c:v>
                </c:pt>
                <c:pt idx="4">
                  <c:v>38231</c:v>
                </c:pt>
                <c:pt idx="5">
                  <c:v>38322</c:v>
                </c:pt>
                <c:pt idx="6">
                  <c:v>38412</c:v>
                </c:pt>
                <c:pt idx="7">
                  <c:v>38504</c:v>
                </c:pt>
                <c:pt idx="8">
                  <c:v>38596</c:v>
                </c:pt>
                <c:pt idx="9">
                  <c:v>38687</c:v>
                </c:pt>
                <c:pt idx="10">
                  <c:v>38777</c:v>
                </c:pt>
                <c:pt idx="11">
                  <c:v>38869</c:v>
                </c:pt>
                <c:pt idx="12">
                  <c:v>38961</c:v>
                </c:pt>
                <c:pt idx="13">
                  <c:v>39052</c:v>
                </c:pt>
                <c:pt idx="14">
                  <c:v>39142</c:v>
                </c:pt>
                <c:pt idx="15">
                  <c:v>39234</c:v>
                </c:pt>
                <c:pt idx="16">
                  <c:v>39326</c:v>
                </c:pt>
                <c:pt idx="17">
                  <c:v>39417</c:v>
                </c:pt>
                <c:pt idx="18">
                  <c:v>39508</c:v>
                </c:pt>
                <c:pt idx="19">
                  <c:v>39600</c:v>
                </c:pt>
                <c:pt idx="20">
                  <c:v>39692</c:v>
                </c:pt>
                <c:pt idx="21">
                  <c:v>39783</c:v>
                </c:pt>
                <c:pt idx="22">
                  <c:v>39873</c:v>
                </c:pt>
                <c:pt idx="23">
                  <c:v>39965</c:v>
                </c:pt>
                <c:pt idx="24">
                  <c:v>40057</c:v>
                </c:pt>
                <c:pt idx="25">
                  <c:v>40148</c:v>
                </c:pt>
                <c:pt idx="26">
                  <c:v>40238</c:v>
                </c:pt>
                <c:pt idx="27">
                  <c:v>40330</c:v>
                </c:pt>
                <c:pt idx="28">
                  <c:v>40422</c:v>
                </c:pt>
                <c:pt idx="29">
                  <c:v>40513</c:v>
                </c:pt>
                <c:pt idx="30">
                  <c:v>40603</c:v>
                </c:pt>
                <c:pt idx="31">
                  <c:v>40695</c:v>
                </c:pt>
                <c:pt idx="32">
                  <c:v>40787</c:v>
                </c:pt>
                <c:pt idx="33">
                  <c:v>40878</c:v>
                </c:pt>
                <c:pt idx="34">
                  <c:v>40969</c:v>
                </c:pt>
                <c:pt idx="35">
                  <c:v>41061</c:v>
                </c:pt>
                <c:pt idx="36">
                  <c:v>41153</c:v>
                </c:pt>
                <c:pt idx="37">
                  <c:v>41244</c:v>
                </c:pt>
                <c:pt idx="38">
                  <c:v>41334</c:v>
                </c:pt>
                <c:pt idx="39">
                  <c:v>41426</c:v>
                </c:pt>
                <c:pt idx="40">
                  <c:v>41518</c:v>
                </c:pt>
                <c:pt idx="41">
                  <c:v>41609</c:v>
                </c:pt>
                <c:pt idx="42">
                  <c:v>41699</c:v>
                </c:pt>
                <c:pt idx="43">
                  <c:v>41791</c:v>
                </c:pt>
                <c:pt idx="44">
                  <c:v>41883</c:v>
                </c:pt>
                <c:pt idx="45">
                  <c:v>41974</c:v>
                </c:pt>
                <c:pt idx="46">
                  <c:v>42064</c:v>
                </c:pt>
                <c:pt idx="47">
                  <c:v>42156</c:v>
                </c:pt>
                <c:pt idx="48">
                  <c:v>42248</c:v>
                </c:pt>
                <c:pt idx="49">
                  <c:v>42339</c:v>
                </c:pt>
                <c:pt idx="50">
                  <c:v>42430</c:v>
                </c:pt>
                <c:pt idx="51">
                  <c:v>42522</c:v>
                </c:pt>
                <c:pt idx="52">
                  <c:v>42614</c:v>
                </c:pt>
                <c:pt idx="53">
                  <c:v>42705</c:v>
                </c:pt>
                <c:pt idx="54">
                  <c:v>42795</c:v>
                </c:pt>
                <c:pt idx="55">
                  <c:v>42887</c:v>
                </c:pt>
                <c:pt idx="56">
                  <c:v>42979</c:v>
                </c:pt>
                <c:pt idx="57">
                  <c:v>43070</c:v>
                </c:pt>
                <c:pt idx="58">
                  <c:v>43160</c:v>
                </c:pt>
                <c:pt idx="59">
                  <c:v>43252</c:v>
                </c:pt>
                <c:pt idx="60">
                  <c:v>43344</c:v>
                </c:pt>
                <c:pt idx="61">
                  <c:v>43435</c:v>
                </c:pt>
                <c:pt idx="62">
                  <c:v>43525</c:v>
                </c:pt>
                <c:pt idx="63">
                  <c:v>43617</c:v>
                </c:pt>
                <c:pt idx="64">
                  <c:v>43709</c:v>
                </c:pt>
                <c:pt idx="65">
                  <c:v>43800</c:v>
                </c:pt>
                <c:pt idx="66">
                  <c:v>43891</c:v>
                </c:pt>
                <c:pt idx="67">
                  <c:v>43983</c:v>
                </c:pt>
                <c:pt idx="68">
                  <c:v>44075</c:v>
                </c:pt>
                <c:pt idx="69">
                  <c:v>44166</c:v>
                </c:pt>
                <c:pt idx="70">
                  <c:v>44256</c:v>
                </c:pt>
                <c:pt idx="71">
                  <c:v>44348</c:v>
                </c:pt>
                <c:pt idx="72">
                  <c:v>44440</c:v>
                </c:pt>
                <c:pt idx="73">
                  <c:v>44531</c:v>
                </c:pt>
              </c:numCache>
            </c:numRef>
          </c:cat>
          <c:val>
            <c:numRef>
              <c:f>'4.2 data'!$H$8:$H$81</c:f>
              <c:numCache>
                <c:formatCode>0.0</c:formatCode>
                <c:ptCount val="74"/>
                <c:pt idx="4">
                  <c:v>2.3188405797101366</c:v>
                </c:pt>
                <c:pt idx="5">
                  <c:v>0.27932960893855147</c:v>
                </c:pt>
                <c:pt idx="6">
                  <c:v>0.56100981767181723</c:v>
                </c:pt>
                <c:pt idx="7">
                  <c:v>2.2662889518413722</c:v>
                </c:pt>
                <c:pt idx="8">
                  <c:v>2.1246458923512748</c:v>
                </c:pt>
                <c:pt idx="9">
                  <c:v>2.3676880222841268</c:v>
                </c:pt>
                <c:pt idx="10">
                  <c:v>3.6262203626220284</c:v>
                </c:pt>
                <c:pt idx="11">
                  <c:v>6.6481994459833755</c:v>
                </c:pt>
                <c:pt idx="12">
                  <c:v>8.7378640776699203</c:v>
                </c:pt>
                <c:pt idx="13">
                  <c:v>8.5714285714285676</c:v>
                </c:pt>
                <c:pt idx="14">
                  <c:v>8.3445491251682409</c:v>
                </c:pt>
                <c:pt idx="15">
                  <c:v>9.2207792207792121</c:v>
                </c:pt>
                <c:pt idx="16">
                  <c:v>11.096938775510189</c:v>
                </c:pt>
                <c:pt idx="17">
                  <c:v>13.283208020050136</c:v>
                </c:pt>
                <c:pt idx="18">
                  <c:v>12.795031055900619</c:v>
                </c:pt>
                <c:pt idx="19">
                  <c:v>7.0154577883472129</c:v>
                </c:pt>
                <c:pt idx="20">
                  <c:v>1.033295063145816</c:v>
                </c:pt>
                <c:pt idx="21">
                  <c:v>-3.9823008849557611</c:v>
                </c:pt>
                <c:pt idx="22">
                  <c:v>-4.6255506607929551</c:v>
                </c:pt>
                <c:pt idx="23">
                  <c:v>0.22222222222222537</c:v>
                </c:pt>
                <c:pt idx="24">
                  <c:v>6.8181818181818175</c:v>
                </c:pt>
                <c:pt idx="25">
                  <c:v>14.285714285714294</c:v>
                </c:pt>
                <c:pt idx="26">
                  <c:v>18.129330254041577</c:v>
                </c:pt>
                <c:pt idx="27">
                  <c:v>15.631929046563187</c:v>
                </c:pt>
                <c:pt idx="28">
                  <c:v>9.5744680851063837</c:v>
                </c:pt>
                <c:pt idx="29">
                  <c:v>4.4354838709677331</c:v>
                </c:pt>
                <c:pt idx="30">
                  <c:v>0.39100684261975138</c:v>
                </c:pt>
                <c:pt idx="31">
                  <c:v>-2.2051773729626052</c:v>
                </c:pt>
                <c:pt idx="32">
                  <c:v>-2.7184466019417446</c:v>
                </c:pt>
                <c:pt idx="33">
                  <c:v>-4.0540540540540428</c:v>
                </c:pt>
                <c:pt idx="34">
                  <c:v>-2.6290165530671885</c:v>
                </c:pt>
                <c:pt idx="35">
                  <c:v>-1.5686274509803866</c:v>
                </c:pt>
                <c:pt idx="36">
                  <c:v>0</c:v>
                </c:pt>
                <c:pt idx="37">
                  <c:v>3.0181086519114686</c:v>
                </c:pt>
                <c:pt idx="38">
                  <c:v>3.0999999999999943</c:v>
                </c:pt>
                <c:pt idx="39">
                  <c:v>5.2788844621513915</c:v>
                </c:pt>
                <c:pt idx="40">
                  <c:v>8.0838323353293351</c:v>
                </c:pt>
                <c:pt idx="41">
                  <c:v>9.9609374999999893</c:v>
                </c:pt>
                <c:pt idx="42">
                  <c:v>10.766246362754615</c:v>
                </c:pt>
                <c:pt idx="43">
                  <c:v>10.122989593188271</c:v>
                </c:pt>
                <c:pt idx="44">
                  <c:v>8.7719298245614041</c:v>
                </c:pt>
                <c:pt idx="45">
                  <c:v>6.749555950266438</c:v>
                </c:pt>
                <c:pt idx="46">
                  <c:v>6.9176882661996428</c:v>
                </c:pt>
                <c:pt idx="47">
                  <c:v>9.7938144329896826</c:v>
                </c:pt>
                <c:pt idx="48">
                  <c:v>10.696095076400686</c:v>
                </c:pt>
                <c:pt idx="49">
                  <c:v>8.652246256239593</c:v>
                </c:pt>
                <c:pt idx="50">
                  <c:v>6.7977067977068071</c:v>
                </c:pt>
                <c:pt idx="51">
                  <c:v>4.0688575899843533</c:v>
                </c:pt>
                <c:pt idx="52">
                  <c:v>3.5276073619631858</c:v>
                </c:pt>
                <c:pt idx="53">
                  <c:v>7.6569678407350699</c:v>
                </c:pt>
                <c:pt idx="54">
                  <c:v>10.199386503067471</c:v>
                </c:pt>
                <c:pt idx="55">
                  <c:v>10.150375939849624</c:v>
                </c:pt>
                <c:pt idx="56">
                  <c:v>8.296296296296287</c:v>
                </c:pt>
                <c:pt idx="57">
                  <c:v>4.9786628733997151</c:v>
                </c:pt>
                <c:pt idx="58">
                  <c:v>2.0180932498260304</c:v>
                </c:pt>
                <c:pt idx="59">
                  <c:v>-0.6143344709897649</c:v>
                </c:pt>
                <c:pt idx="60">
                  <c:v>-1.9151846785225604</c:v>
                </c:pt>
                <c:pt idx="61">
                  <c:v>-5.1490514905149016</c:v>
                </c:pt>
                <c:pt idx="62">
                  <c:v>-7.3669849931787059</c:v>
                </c:pt>
                <c:pt idx="63">
                  <c:v>-7.4175824175824063</c:v>
                </c:pt>
                <c:pt idx="64">
                  <c:v>-3.6959553695955445</c:v>
                </c:pt>
                <c:pt idx="65">
                  <c:v>2.5</c:v>
                </c:pt>
                <c:pt idx="66">
                  <c:v>7.3637702503681872</c:v>
                </c:pt>
                <c:pt idx="67">
                  <c:v>6.231454005934701</c:v>
                </c:pt>
                <c:pt idx="68">
                  <c:v>4.4895003620564937</c:v>
                </c:pt>
                <c:pt idx="69">
                  <c:v>3.6236933797909328</c:v>
                </c:pt>
                <c:pt idx="70">
                  <c:v>7.4759945130315337</c:v>
                </c:pt>
                <c:pt idx="71">
                  <c:v>16.759776536312852</c:v>
                </c:pt>
                <c:pt idx="72">
                  <c:v>21.690921690921677</c:v>
                </c:pt>
                <c:pt idx="73">
                  <c:v>23.671822461331555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D-47E3-BD54-EABFDDE83BB9}"/>
            </c:ext>
          </c:extLst>
        </c:ser>
        <c:ser>
          <c:idx val="1"/>
          <c:order val="1"/>
          <c:tx>
            <c:strRef>
              <c:f>'4.2 data'!$I$6</c:f>
              <c:strCache>
                <c:ptCount val="1"/>
                <c:pt idx="0">
                  <c:v> Annual change Total Vehicle Sales (%) 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'4.2 data'!$F$8:$F$81</c:f>
              <c:numCache>
                <c:formatCode>mmm\-yyyy</c:formatCode>
                <c:ptCount val="74"/>
                <c:pt idx="0">
                  <c:v>37865</c:v>
                </c:pt>
                <c:pt idx="1">
                  <c:v>37956</c:v>
                </c:pt>
                <c:pt idx="2">
                  <c:v>38047</c:v>
                </c:pt>
                <c:pt idx="3">
                  <c:v>38139</c:v>
                </c:pt>
                <c:pt idx="4">
                  <c:v>38231</c:v>
                </c:pt>
                <c:pt idx="5">
                  <c:v>38322</c:v>
                </c:pt>
                <c:pt idx="6">
                  <c:v>38412</c:v>
                </c:pt>
                <c:pt idx="7">
                  <c:v>38504</c:v>
                </c:pt>
                <c:pt idx="8">
                  <c:v>38596</c:v>
                </c:pt>
                <c:pt idx="9">
                  <c:v>38687</c:v>
                </c:pt>
                <c:pt idx="10">
                  <c:v>38777</c:v>
                </c:pt>
                <c:pt idx="11">
                  <c:v>38869</c:v>
                </c:pt>
                <c:pt idx="12">
                  <c:v>38961</c:v>
                </c:pt>
                <c:pt idx="13">
                  <c:v>39052</c:v>
                </c:pt>
                <c:pt idx="14">
                  <c:v>39142</c:v>
                </c:pt>
                <c:pt idx="15">
                  <c:v>39234</c:v>
                </c:pt>
                <c:pt idx="16">
                  <c:v>39326</c:v>
                </c:pt>
                <c:pt idx="17">
                  <c:v>39417</c:v>
                </c:pt>
                <c:pt idx="18">
                  <c:v>39508</c:v>
                </c:pt>
                <c:pt idx="19">
                  <c:v>39600</c:v>
                </c:pt>
                <c:pt idx="20">
                  <c:v>39692</c:v>
                </c:pt>
                <c:pt idx="21">
                  <c:v>39783</c:v>
                </c:pt>
                <c:pt idx="22">
                  <c:v>39873</c:v>
                </c:pt>
                <c:pt idx="23">
                  <c:v>39965</c:v>
                </c:pt>
                <c:pt idx="24">
                  <c:v>40057</c:v>
                </c:pt>
                <c:pt idx="25">
                  <c:v>40148</c:v>
                </c:pt>
                <c:pt idx="26">
                  <c:v>40238</c:v>
                </c:pt>
                <c:pt idx="27">
                  <c:v>40330</c:v>
                </c:pt>
                <c:pt idx="28">
                  <c:v>40422</c:v>
                </c:pt>
                <c:pt idx="29">
                  <c:v>40513</c:v>
                </c:pt>
                <c:pt idx="30">
                  <c:v>40603</c:v>
                </c:pt>
                <c:pt idx="31">
                  <c:v>40695</c:v>
                </c:pt>
                <c:pt idx="32">
                  <c:v>40787</c:v>
                </c:pt>
                <c:pt idx="33">
                  <c:v>40878</c:v>
                </c:pt>
                <c:pt idx="34">
                  <c:v>40969</c:v>
                </c:pt>
                <c:pt idx="35">
                  <c:v>41061</c:v>
                </c:pt>
                <c:pt idx="36">
                  <c:v>41153</c:v>
                </c:pt>
                <c:pt idx="37">
                  <c:v>41244</c:v>
                </c:pt>
                <c:pt idx="38">
                  <c:v>41334</c:v>
                </c:pt>
                <c:pt idx="39">
                  <c:v>41426</c:v>
                </c:pt>
                <c:pt idx="40">
                  <c:v>41518</c:v>
                </c:pt>
                <c:pt idx="41">
                  <c:v>41609</c:v>
                </c:pt>
                <c:pt idx="42">
                  <c:v>41699</c:v>
                </c:pt>
                <c:pt idx="43">
                  <c:v>41791</c:v>
                </c:pt>
                <c:pt idx="44">
                  <c:v>41883</c:v>
                </c:pt>
                <c:pt idx="45">
                  <c:v>41974</c:v>
                </c:pt>
                <c:pt idx="46">
                  <c:v>42064</c:v>
                </c:pt>
                <c:pt idx="47">
                  <c:v>42156</c:v>
                </c:pt>
                <c:pt idx="48">
                  <c:v>42248</c:v>
                </c:pt>
                <c:pt idx="49">
                  <c:v>42339</c:v>
                </c:pt>
                <c:pt idx="50">
                  <c:v>42430</c:v>
                </c:pt>
                <c:pt idx="51">
                  <c:v>42522</c:v>
                </c:pt>
                <c:pt idx="52">
                  <c:v>42614</c:v>
                </c:pt>
                <c:pt idx="53">
                  <c:v>42705</c:v>
                </c:pt>
                <c:pt idx="54">
                  <c:v>42795</c:v>
                </c:pt>
                <c:pt idx="55">
                  <c:v>42887</c:v>
                </c:pt>
                <c:pt idx="56">
                  <c:v>42979</c:v>
                </c:pt>
                <c:pt idx="57">
                  <c:v>43070</c:v>
                </c:pt>
                <c:pt idx="58">
                  <c:v>43160</c:v>
                </c:pt>
                <c:pt idx="59">
                  <c:v>43252</c:v>
                </c:pt>
                <c:pt idx="60">
                  <c:v>43344</c:v>
                </c:pt>
                <c:pt idx="61">
                  <c:v>43435</c:v>
                </c:pt>
                <c:pt idx="62">
                  <c:v>43525</c:v>
                </c:pt>
                <c:pt idx="63">
                  <c:v>43617</c:v>
                </c:pt>
                <c:pt idx="64">
                  <c:v>43709</c:v>
                </c:pt>
                <c:pt idx="65">
                  <c:v>43800</c:v>
                </c:pt>
                <c:pt idx="66">
                  <c:v>43891</c:v>
                </c:pt>
                <c:pt idx="67">
                  <c:v>43983</c:v>
                </c:pt>
                <c:pt idx="68">
                  <c:v>44075</c:v>
                </c:pt>
                <c:pt idx="69">
                  <c:v>44166</c:v>
                </c:pt>
                <c:pt idx="70">
                  <c:v>44256</c:v>
                </c:pt>
                <c:pt idx="71">
                  <c:v>44348</c:v>
                </c:pt>
                <c:pt idx="72">
                  <c:v>44440</c:v>
                </c:pt>
                <c:pt idx="73">
                  <c:v>44531</c:v>
                </c:pt>
              </c:numCache>
            </c:numRef>
          </c:cat>
          <c:val>
            <c:numRef>
              <c:f>'4.2 data'!$I$8:$I$81</c:f>
              <c:numCache>
                <c:formatCode>0.0</c:formatCode>
                <c:ptCount val="74"/>
                <c:pt idx="4">
                  <c:v>3.4207041945726373</c:v>
                </c:pt>
                <c:pt idx="5">
                  <c:v>1.534980587766436</c:v>
                </c:pt>
                <c:pt idx="6">
                  <c:v>0.6880040908351347</c:v>
                </c:pt>
                <c:pt idx="7">
                  <c:v>5.0744764020902773</c:v>
                </c:pt>
                <c:pt idx="8">
                  <c:v>4.956992989608711</c:v>
                </c:pt>
                <c:pt idx="9">
                  <c:v>0.37604456824512533</c:v>
                </c:pt>
                <c:pt idx="10">
                  <c:v>0.59789007133128647</c:v>
                </c:pt>
                <c:pt idx="11">
                  <c:v>-5.5773655098144799</c:v>
                </c:pt>
                <c:pt idx="12">
                  <c:v>-5.2664613927048789</c:v>
                </c:pt>
                <c:pt idx="13">
                  <c:v>-2.792739382166328</c:v>
                </c:pt>
                <c:pt idx="14">
                  <c:v>8.3023543990086743</c:v>
                </c:pt>
                <c:pt idx="15">
                  <c:v>8.9675265428002646</c:v>
                </c:pt>
                <c:pt idx="16">
                  <c:v>4.3703824084607401</c:v>
                </c:pt>
                <c:pt idx="17">
                  <c:v>11.921414946212838</c:v>
                </c:pt>
                <c:pt idx="18">
                  <c:v>-3.2915925078396477</c:v>
                </c:pt>
                <c:pt idx="19">
                  <c:v>1.3739688097662159</c:v>
                </c:pt>
                <c:pt idx="20">
                  <c:v>-3.0554923403083039</c:v>
                </c:pt>
                <c:pt idx="21">
                  <c:v>-11.292753623188407</c:v>
                </c:pt>
                <c:pt idx="22">
                  <c:v>-17.127677055376019</c:v>
                </c:pt>
                <c:pt idx="23">
                  <c:v>-3.4672098065533459</c:v>
                </c:pt>
                <c:pt idx="24">
                  <c:v>-3.4680866836343869</c:v>
                </c:pt>
                <c:pt idx="25">
                  <c:v>15.943013985099988</c:v>
                </c:pt>
                <c:pt idx="26">
                  <c:v>25.23992068737607</c:v>
                </c:pt>
                <c:pt idx="27">
                  <c:v>5.7123688585957781</c:v>
                </c:pt>
                <c:pt idx="28">
                  <c:v>8.8607594936708853</c:v>
                </c:pt>
                <c:pt idx="29">
                  <c:v>-2.3909906660053206</c:v>
                </c:pt>
                <c:pt idx="30">
                  <c:v>-0.8021616144557967</c:v>
                </c:pt>
                <c:pt idx="31">
                  <c:v>-11.556998583543349</c:v>
                </c:pt>
                <c:pt idx="32">
                  <c:v>2.0751522562136993</c:v>
                </c:pt>
                <c:pt idx="33">
                  <c:v>-4.7674593183734277</c:v>
                </c:pt>
                <c:pt idx="34">
                  <c:v>3.8644875723527408</c:v>
                </c:pt>
                <c:pt idx="35">
                  <c:v>17.064800274550997</c:v>
                </c:pt>
                <c:pt idx="36">
                  <c:v>8.9934230986304851</c:v>
                </c:pt>
                <c:pt idx="37">
                  <c:v>15.726603524175649</c:v>
                </c:pt>
                <c:pt idx="38">
                  <c:v>-0.22127520078675628</c:v>
                </c:pt>
                <c:pt idx="39">
                  <c:v>5.5007728799104525</c:v>
                </c:pt>
                <c:pt idx="40">
                  <c:v>-2.0765743392477836</c:v>
                </c:pt>
                <c:pt idx="41">
                  <c:v>1.3926876041371938</c:v>
                </c:pt>
                <c:pt idx="42">
                  <c:v>-0.13655030800821355</c:v>
                </c:pt>
                <c:pt idx="43">
                  <c:v>-0.37807979251924084</c:v>
                </c:pt>
                <c:pt idx="44">
                  <c:v>2.4994064449288813</c:v>
                </c:pt>
                <c:pt idx="45">
                  <c:v>5.4776964736037041E-2</c:v>
                </c:pt>
                <c:pt idx="46">
                  <c:v>8.0057984722464965</c:v>
                </c:pt>
                <c:pt idx="47">
                  <c:v>6.3739867634753065</c:v>
                </c:pt>
                <c:pt idx="48">
                  <c:v>6.753142833077133</c:v>
                </c:pt>
                <c:pt idx="49">
                  <c:v>2.8995238046049439</c:v>
                </c:pt>
                <c:pt idx="50">
                  <c:v>-0.51592514325965699</c:v>
                </c:pt>
                <c:pt idx="51">
                  <c:v>2.1605085419149779</c:v>
                </c:pt>
                <c:pt idx="52">
                  <c:v>1.2860975224869813</c:v>
                </c:pt>
                <c:pt idx="53">
                  <c:v>-0.85628814648249285</c:v>
                </c:pt>
                <c:pt idx="54">
                  <c:v>0.85923147581139003</c:v>
                </c:pt>
                <c:pt idx="55">
                  <c:v>4.357193413653369</c:v>
                </c:pt>
                <c:pt idx="56">
                  <c:v>-2.4304744099088573</c:v>
                </c:pt>
                <c:pt idx="57">
                  <c:v>4.1078136549112525</c:v>
                </c:pt>
                <c:pt idx="58">
                  <c:v>1.4970116687221326</c:v>
                </c:pt>
                <c:pt idx="59">
                  <c:v>-2.885124207168464</c:v>
                </c:pt>
                <c:pt idx="60">
                  <c:v>-5.4780439121756483</c:v>
                </c:pt>
                <c:pt idx="61">
                  <c:v>-14.872592880762497</c:v>
                </c:pt>
                <c:pt idx="62">
                  <c:v>-7.0531274535461916</c:v>
                </c:pt>
                <c:pt idx="63">
                  <c:v>-9.580199539524175</c:v>
                </c:pt>
                <c:pt idx="64">
                  <c:v>-6.8946584873985071</c:v>
                </c:pt>
                <c:pt idx="65">
                  <c:v>-3.7576546933552688</c:v>
                </c:pt>
                <c:pt idx="66">
                  <c:v>-17.851611994931719</c:v>
                </c:pt>
                <c:pt idx="67">
                  <c:v>-6.4362528327830448</c:v>
                </c:pt>
                <c:pt idx="68">
                  <c:v>-21.768861772944284</c:v>
                </c:pt>
                <c:pt idx="69">
                  <c:v>13.548356461971295</c:v>
                </c:pt>
                <c:pt idx="70">
                  <c:v>22.420124862284247</c:v>
                </c:pt>
                <c:pt idx="71">
                  <c:v>0.39007928588275853</c:v>
                </c:pt>
                <c:pt idx="72">
                  <c:v>20.768282960063782</c:v>
                </c:pt>
                <c:pt idx="73">
                  <c:v>-18.034123698406724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D-47E3-BD54-EABFDDE83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862016"/>
        <c:axId val="99863552"/>
      </c:lineChart>
      <c:dateAx>
        <c:axId val="99862016"/>
        <c:scaling>
          <c:orientation val="minMax"/>
          <c:max val="44531"/>
          <c:min val="38322"/>
        </c:scaling>
        <c:delete val="0"/>
        <c:axPos val="b"/>
        <c:numFmt formatCode="yyyy" sourceLinked="0"/>
        <c:majorTickMark val="none"/>
        <c:minorTickMark val="none"/>
        <c:tickLblPos val="low"/>
        <c:crossAx val="99863552"/>
        <c:crosses val="autoZero"/>
        <c:auto val="0"/>
        <c:lblOffset val="100"/>
        <c:baseTimeUnit val="months"/>
        <c:majorUnit val="1"/>
        <c:majorTimeUnit val="years"/>
      </c:dateAx>
      <c:valAx>
        <c:axId val="9986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9862016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5217391304347826"/>
          <c:y val="4.4834395700537433E-2"/>
          <c:w val="0.47826086956521741"/>
          <c:h val="0.18307178269382993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50393659" l="0.74803149606302388" r="0.74803149606302388" t="0.98425196850393659" header="0.51181102362204722" footer="0.5118110236220472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0</xdr:colOff>
      <xdr:row>16</xdr:row>
      <xdr:rowOff>0</xdr:rowOff>
    </xdr:to>
    <xdr:graphicFrame macro="">
      <xdr:nvGraphicFramePr>
        <xdr:cNvPr id="8695" name="Chart 2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12</xdr:col>
          <xdr:colOff>0</xdr:colOff>
          <xdr:row>27</xdr:row>
          <xdr:rowOff>57150</xdr:rowOff>
        </xdr:to>
        <xdr:sp macro="" textlink="">
          <xdr:nvSpPr>
            <xdr:cNvPr id="8192" name="Object 0" hidden="1">
              <a:extLst>
                <a:ext uri="{63B3BB69-23CF-44E3-9099-C40C66FF867C}">
                  <a14:compatExt spid="_x0000_s8192"/>
                </a:ext>
                <a:ext uri="{FF2B5EF4-FFF2-40B4-BE49-F238E27FC236}">
                  <a16:creationId xmlns:a16="http://schemas.microsoft.com/office/drawing/2014/main" id="{00000000-0008-0000-0000-00000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ausstats/abs@.nsf/mf/9314.0" TargetMode="External"/><Relationship Id="rId13" Type="http://schemas.openxmlformats.org/officeDocument/2006/relationships/oleObject" Target="../embeddings/Microsoft_Word_97_-_2003_Document.doc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://business.nab.com.au/tag/business-survey/" TargetMode="External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bs.gov.au/ausstats/abs@.nsf/mf/9309.0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abs.gov.au/ausstats/abs@.nsf/mf/9208.0/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://www.fcai.com.au/sales" TargetMode="External"/><Relationship Id="rId9" Type="http://schemas.openxmlformats.org/officeDocument/2006/relationships/hyperlink" Target="https://www.abs.gov.au/ausstats/abs@.nsf/PrimaryMainFeatures/6416.0?OpenDocument" TargetMode="External"/><Relationship Id="rId1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fcai.com.au/news/index/index/year/all/month/all/article/538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fcai.com.au/news/index/index/year/all/month/all/article/519" TargetMode="External"/><Relationship Id="rId1" Type="http://schemas.openxmlformats.org/officeDocument/2006/relationships/hyperlink" Target="https://www.fcai.com.au/news/index/index/year/all/month/all/article/515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www.fcai.com.au/news/index/index/year/all/month/all/article/548" TargetMode="External"/><Relationship Id="rId4" Type="http://schemas.openxmlformats.org/officeDocument/2006/relationships/hyperlink" Target="https://www.fcai.com.au/news/index/index/year/all/month/all/article/54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V75"/>
  <sheetViews>
    <sheetView tabSelected="1" zoomScaleNormal="100" workbookViewId="0"/>
  </sheetViews>
  <sheetFormatPr defaultColWidth="9.1796875" defaultRowHeight="12.5" x14ac:dyDescent="0.25"/>
  <cols>
    <col min="1" max="1" width="17.81640625" style="2" customWidth="1"/>
    <col min="2" max="2" width="7.81640625" style="2" bestFit="1" customWidth="1"/>
    <col min="3" max="6" width="10.26953125" style="2" customWidth="1"/>
    <col min="7" max="8" width="1.7265625" style="2" customWidth="1"/>
    <col min="9" max="11" width="8.81640625" style="2" customWidth="1"/>
    <col min="12" max="12" width="1.7265625" style="2" customWidth="1"/>
    <col min="13" max="16384" width="9.1796875" style="2"/>
  </cols>
  <sheetData>
    <row r="1" spans="1:22" ht="29.25" customHeight="1" x14ac:dyDescent="0.55000000000000004">
      <c r="A1" s="104" t="s">
        <v>13</v>
      </c>
      <c r="B1" s="105"/>
      <c r="C1" s="105"/>
      <c r="D1" s="105"/>
      <c r="E1" s="105"/>
      <c r="F1" s="105"/>
      <c r="G1" s="106"/>
      <c r="H1" s="106"/>
      <c r="I1" s="106"/>
      <c r="J1" s="106"/>
      <c r="K1" s="106"/>
      <c r="L1" s="107"/>
    </row>
    <row r="2" spans="1:22" ht="15.75" customHeight="1" x14ac:dyDescent="0.3">
      <c r="A2" s="1"/>
      <c r="B2" s="1"/>
      <c r="C2" s="1"/>
      <c r="D2" s="1"/>
      <c r="E2" s="1"/>
      <c r="F2" s="1"/>
    </row>
    <row r="3" spans="1:22" ht="15.75" customHeight="1" x14ac:dyDescent="0.3">
      <c r="A3" s="1"/>
      <c r="B3" s="1"/>
      <c r="C3" s="1"/>
      <c r="D3" s="1"/>
      <c r="E3" s="1"/>
      <c r="F3" s="1"/>
    </row>
    <row r="4" spans="1:22" ht="15.75" customHeight="1" x14ac:dyDescent="0.3">
      <c r="A4" s="1"/>
      <c r="B4" s="1"/>
      <c r="C4" s="1"/>
      <c r="D4" s="1"/>
      <c r="E4" s="1"/>
      <c r="F4" s="1"/>
    </row>
    <row r="5" spans="1:22" ht="15.75" customHeight="1" x14ac:dyDescent="0.3">
      <c r="A5" s="1"/>
      <c r="B5" s="1"/>
      <c r="C5" s="1"/>
      <c r="D5" s="1"/>
      <c r="E5" s="1"/>
      <c r="F5" s="1"/>
    </row>
    <row r="6" spans="1:22" ht="15.75" customHeight="1" x14ac:dyDescent="0.55000000000000004">
      <c r="A6" s="1"/>
      <c r="B6" s="1"/>
      <c r="C6" s="1"/>
      <c r="D6" s="1"/>
      <c r="E6" s="1"/>
      <c r="F6" s="1"/>
      <c r="Q6" s="36"/>
      <c r="R6" s="1"/>
      <c r="S6" s="1"/>
      <c r="T6" s="1"/>
      <c r="U6" s="1"/>
      <c r="V6" s="1"/>
    </row>
    <row r="7" spans="1:22" ht="15.75" customHeight="1" x14ac:dyDescent="0.3">
      <c r="A7" s="1"/>
      <c r="B7" s="1"/>
      <c r="C7" s="1"/>
      <c r="D7" s="1"/>
      <c r="E7" s="1"/>
      <c r="F7" s="1"/>
    </row>
    <row r="8" spans="1:22" ht="15.75" customHeight="1" x14ac:dyDescent="0.3">
      <c r="A8" s="1"/>
      <c r="B8" s="1"/>
      <c r="C8" s="1"/>
      <c r="D8" s="1"/>
      <c r="E8" s="1"/>
      <c r="F8" s="1"/>
    </row>
    <row r="9" spans="1:22" ht="15.75" customHeight="1" x14ac:dyDescent="0.3">
      <c r="A9" s="1"/>
      <c r="B9" s="1"/>
      <c r="C9" s="1"/>
      <c r="D9" s="1"/>
      <c r="E9" s="1"/>
      <c r="F9" s="1"/>
    </row>
    <row r="10" spans="1:22" ht="15.75" customHeight="1" x14ac:dyDescent="0.3">
      <c r="A10" s="1"/>
      <c r="B10" s="1"/>
      <c r="C10" s="1"/>
      <c r="D10" s="1"/>
      <c r="E10" s="1"/>
      <c r="F10" s="1"/>
    </row>
    <row r="11" spans="1:22" ht="15.75" customHeight="1" x14ac:dyDescent="0.3">
      <c r="A11" s="1"/>
      <c r="B11" s="1"/>
      <c r="C11" s="1"/>
      <c r="D11" s="1"/>
      <c r="E11" s="1"/>
      <c r="F11" s="1"/>
    </row>
    <row r="12" spans="1:22" ht="15.75" customHeight="1" x14ac:dyDescent="0.3">
      <c r="A12" s="1"/>
      <c r="B12" s="1"/>
      <c r="C12" s="1"/>
      <c r="D12" s="1"/>
      <c r="E12" s="1"/>
      <c r="F12" s="1"/>
    </row>
    <row r="13" spans="1:22" ht="15.75" customHeight="1" x14ac:dyDescent="0.3">
      <c r="A13" s="1"/>
      <c r="B13" s="1"/>
      <c r="C13" s="1"/>
      <c r="D13" s="1"/>
      <c r="E13" s="1"/>
      <c r="F13" s="1"/>
    </row>
    <row r="14" spans="1:22" ht="15.75" customHeight="1" x14ac:dyDescent="0.3">
      <c r="A14" s="1"/>
      <c r="B14" s="1"/>
      <c r="C14" s="1"/>
      <c r="D14" s="1"/>
      <c r="E14" s="1"/>
      <c r="F14" s="1"/>
      <c r="G14" s="89" t="s">
        <v>15</v>
      </c>
    </row>
    <row r="15" spans="1:22" ht="15.75" customHeight="1" x14ac:dyDescent="0.3">
      <c r="A15" s="1"/>
      <c r="B15" s="1"/>
      <c r="C15" s="1"/>
      <c r="D15" s="1"/>
      <c r="E15" s="1"/>
      <c r="F15" s="1"/>
      <c r="G15" s="89" t="s">
        <v>15</v>
      </c>
    </row>
    <row r="16" spans="1:22" ht="15.75" customHeight="1" x14ac:dyDescent="0.3">
      <c r="A16" s="1"/>
      <c r="B16" s="1"/>
      <c r="C16" s="1"/>
      <c r="D16" s="1"/>
      <c r="E16" s="1"/>
      <c r="F16" s="1"/>
    </row>
    <row r="17" spans="1:20" ht="12.75" customHeight="1" x14ac:dyDescent="0.3">
      <c r="A17" s="108" t="s">
        <v>0</v>
      </c>
      <c r="B17" s="109" t="s">
        <v>79</v>
      </c>
      <c r="C17" s="109" t="s">
        <v>80</v>
      </c>
      <c r="D17" s="109" t="s">
        <v>81</v>
      </c>
      <c r="E17" s="109" t="s">
        <v>82</v>
      </c>
      <c r="F17" s="109" t="s">
        <v>96</v>
      </c>
    </row>
    <row r="18" spans="1:20" s="90" customFormat="1" ht="12.75" customHeight="1" x14ac:dyDescent="0.25">
      <c r="A18" s="110" t="s">
        <v>75</v>
      </c>
      <c r="B18" s="111"/>
      <c r="C18" s="111"/>
      <c r="D18" s="111"/>
      <c r="E18" s="111"/>
      <c r="F18" s="111"/>
      <c r="G18" s="2"/>
    </row>
    <row r="19" spans="1:20" s="90" customFormat="1" ht="12" customHeight="1" x14ac:dyDescent="0.3">
      <c r="A19" s="31" t="s">
        <v>1</v>
      </c>
      <c r="B19" s="32">
        <f>'4.2 data'!B290</f>
        <v>92754</v>
      </c>
      <c r="C19" s="32">
        <f>'4.2 data'!B302</f>
        <v>85551</v>
      </c>
      <c r="D19" s="32">
        <f>'4.2 data'!B314</f>
        <v>83184</v>
      </c>
      <c r="E19" s="32">
        <f>'4.2 data'!B326</f>
        <v>72505</v>
      </c>
      <c r="F19" s="32">
        <f>'4.2 data'!B338</f>
        <v>84161</v>
      </c>
      <c r="G19" s="2"/>
    </row>
    <row r="20" spans="1:20" ht="12" customHeight="1" x14ac:dyDescent="0.3">
      <c r="A20" s="5" t="s">
        <v>2</v>
      </c>
      <c r="B20" s="32">
        <f>'4.2 data'!B291</f>
        <v>96662</v>
      </c>
      <c r="C20" s="32">
        <f>'4.2 data'!B303</f>
        <v>95221</v>
      </c>
      <c r="D20" s="32">
        <f>'4.2 data'!B315</f>
        <v>85633</v>
      </c>
      <c r="E20" s="32">
        <f>'4.2 data'!B327</f>
        <v>60986</v>
      </c>
      <c r="F20" s="32">
        <f>'4.2 data'!B339</f>
        <v>81199</v>
      </c>
      <c r="P20" s="89" t="s">
        <v>15</v>
      </c>
    </row>
    <row r="21" spans="1:20" ht="12" customHeight="1" x14ac:dyDescent="0.3">
      <c r="A21" s="5" t="s">
        <v>3</v>
      </c>
      <c r="B21" s="32">
        <f>'4.2 data'!B292</f>
        <v>100200</v>
      </c>
      <c r="C21" s="32">
        <f>'4.2 data'!B304</f>
        <v>94711</v>
      </c>
      <c r="D21" s="32">
        <f>'4.2 data'!B316</f>
        <v>88181</v>
      </c>
      <c r="E21" s="32">
        <f>'4.2 data'!B328</f>
        <v>68985</v>
      </c>
      <c r="F21" s="32">
        <f>'4.2 data'!B340</f>
        <v>83312</v>
      </c>
    </row>
    <row r="22" spans="1:20" ht="12" customHeight="1" x14ac:dyDescent="0.3">
      <c r="A22" s="5" t="s">
        <v>4</v>
      </c>
      <c r="B22" s="32">
        <f>'4.2 data'!B293</f>
        <v>95763</v>
      </c>
      <c r="C22" s="32">
        <f>'4.2 data'!B305</f>
        <v>90718</v>
      </c>
      <c r="D22" s="32">
        <f>'4.2 data'!B317</f>
        <v>82456</v>
      </c>
      <c r="E22" s="32">
        <f>'4.2 data'!B329</f>
        <v>81220</v>
      </c>
      <c r="F22" s="32">
        <f>'4.2 data'!B341</f>
        <v>74650</v>
      </c>
    </row>
    <row r="23" spans="1:20" ht="12" customHeight="1" x14ac:dyDescent="0.3">
      <c r="A23" s="5" t="s">
        <v>5</v>
      </c>
      <c r="B23" s="32">
        <f>'4.2 data'!B294</f>
        <v>101365</v>
      </c>
      <c r="C23" s="32">
        <f>'4.2 data'!B306</f>
        <v>93860</v>
      </c>
      <c r="D23" s="32">
        <f>'4.2 data'!B318</f>
        <v>84708</v>
      </c>
      <c r="E23" s="32">
        <f>'4.2 data'!B330</f>
        <v>95205</v>
      </c>
      <c r="F23" s="32">
        <f>'4.2 data'!B342</f>
        <v>80639</v>
      </c>
      <c r="P23" s="89" t="s">
        <v>15</v>
      </c>
    </row>
    <row r="24" spans="1:20" ht="12" customHeight="1" x14ac:dyDescent="0.3">
      <c r="A24" s="5" t="s">
        <v>6</v>
      </c>
      <c r="B24" s="32">
        <f>'4.2 data'!B295</f>
        <v>102820</v>
      </c>
      <c r="C24" s="32">
        <f>'4.2 data'!B307</f>
        <v>87528</v>
      </c>
      <c r="D24" s="32">
        <f>'4.2 data'!B319</f>
        <v>84239</v>
      </c>
      <c r="E24" s="32">
        <f>'4.2 data'!B331</f>
        <v>95652</v>
      </c>
      <c r="F24" s="32">
        <f>'4.2 data'!B343</f>
        <v>78402</v>
      </c>
    </row>
    <row r="25" spans="1:20" ht="12" customHeight="1" x14ac:dyDescent="0.3">
      <c r="A25" s="33" t="s">
        <v>7</v>
      </c>
      <c r="B25" s="32">
        <f>'4.2 data'!B296</f>
        <v>88551</v>
      </c>
      <c r="C25" s="32">
        <f>'4.2 data'!B308</f>
        <v>81994</v>
      </c>
      <c r="D25" s="32">
        <f>'4.2 data'!B320</f>
        <v>71731</v>
      </c>
      <c r="E25" s="32">
        <f>'4.2 data'!B332</f>
        <v>79666</v>
      </c>
      <c r="F25" s="32">
        <f>'4.2 data'!B344</f>
        <v>75863</v>
      </c>
      <c r="S25" s="89" t="s">
        <v>15</v>
      </c>
    </row>
    <row r="26" spans="1:20" ht="12" customHeight="1" x14ac:dyDescent="0.3">
      <c r="A26" s="5" t="s">
        <v>8</v>
      </c>
      <c r="B26" s="32">
        <f>'4.2 data'!B297</f>
        <v>95999</v>
      </c>
      <c r="C26" s="32">
        <f>'4.2 data'!B309</f>
        <v>87102</v>
      </c>
      <c r="D26" s="32">
        <f>'4.2 data'!B321</f>
        <v>79940</v>
      </c>
      <c r="E26" s="32">
        <f>'4.2 data'!B333</f>
        <v>83977</v>
      </c>
      <c r="F26" s="32">
        <f>'4.2 data'!B345</f>
        <v>85340</v>
      </c>
      <c r="O26" s="89" t="s">
        <v>15</v>
      </c>
    </row>
    <row r="27" spans="1:20" ht="12" customHeight="1" x14ac:dyDescent="0.3">
      <c r="A27" s="5" t="s">
        <v>9</v>
      </c>
      <c r="B27" s="32">
        <f>'4.2 data'!B298</f>
        <v>106988</v>
      </c>
      <c r="C27" s="32">
        <f>'4.2 data'!B310</f>
        <v>99442</v>
      </c>
      <c r="D27" s="32">
        <f>'4.2 data'!B322</f>
        <v>81690</v>
      </c>
      <c r="E27" s="32">
        <f>'4.2 data'!B334</f>
        <v>100005</v>
      </c>
      <c r="F27" s="32">
        <f>'4.2 data'!B346</f>
        <v>101233</v>
      </c>
    </row>
    <row r="28" spans="1:20" ht="12" customHeight="1" x14ac:dyDescent="0.3">
      <c r="A28" s="5" t="s">
        <v>10</v>
      </c>
      <c r="B28" s="32">
        <f>'4.2 data'!B299</f>
        <v>82930</v>
      </c>
      <c r="C28" s="32">
        <f>'4.2 data'!B311</f>
        <v>75550</v>
      </c>
      <c r="D28" s="32">
        <f>'4.2 data'!B323</f>
        <v>38926</v>
      </c>
      <c r="E28" s="32">
        <f>'4.2 data'!B335</f>
        <v>92347</v>
      </c>
      <c r="F28" s="32">
        <f>'4.2 data'!B347</f>
        <v>81065</v>
      </c>
      <c r="Q28" s="89" t="s">
        <v>15</v>
      </c>
      <c r="R28" s="89" t="s">
        <v>15</v>
      </c>
    </row>
    <row r="29" spans="1:20" ht="12" customHeight="1" x14ac:dyDescent="0.3">
      <c r="A29" s="5" t="s">
        <v>11</v>
      </c>
      <c r="B29" s="32">
        <f>'4.2 data'!B300</f>
        <v>100754</v>
      </c>
      <c r="C29" s="32">
        <f>'4.2 data'!B312</f>
        <v>92561</v>
      </c>
      <c r="D29" s="32">
        <f>'4.2 data'!B324</f>
        <v>59894</v>
      </c>
      <c r="E29" s="32">
        <f>'4.2 data'!B336</f>
        <v>100809</v>
      </c>
    </row>
    <row r="30" spans="1:20" ht="12" customHeight="1" x14ac:dyDescent="0.3">
      <c r="A30" s="5" t="s">
        <v>12</v>
      </c>
      <c r="B30" s="32">
        <f>'4.2 data'!B301</f>
        <v>130300</v>
      </c>
      <c r="C30" s="32">
        <f>'4.2 data'!B313</f>
        <v>117817</v>
      </c>
      <c r="D30" s="32">
        <f>'4.2 data'!B325</f>
        <v>110234</v>
      </c>
      <c r="E30" s="32">
        <f>'4.2 data'!B337</f>
        <v>110664</v>
      </c>
      <c r="T30" s="89" t="s">
        <v>15</v>
      </c>
    </row>
    <row r="31" spans="1:20" ht="12" customHeight="1" x14ac:dyDescent="0.3">
      <c r="A31" s="5"/>
      <c r="R31" s="89" t="s">
        <v>15</v>
      </c>
    </row>
    <row r="32" spans="1:20" ht="12" customHeight="1" x14ac:dyDescent="0.3">
      <c r="A32" s="5" t="s">
        <v>73</v>
      </c>
      <c r="B32" s="37">
        <f>SUM(B19:B30)</f>
        <v>1195086</v>
      </c>
      <c r="C32" s="37">
        <f t="shared" ref="C32:E32" si="0">SUM(C19:C30)</f>
        <v>1102055</v>
      </c>
      <c r="D32" s="37">
        <f t="shared" si="0"/>
        <v>950816</v>
      </c>
      <c r="E32" s="37">
        <f t="shared" si="0"/>
        <v>1042021</v>
      </c>
      <c r="F32" s="37"/>
    </row>
    <row r="33" spans="1:21" ht="12" customHeight="1" x14ac:dyDescent="0.25">
      <c r="A33" s="91"/>
      <c r="B33" s="91"/>
      <c r="C33" s="91"/>
      <c r="D33" s="91"/>
      <c r="E33" s="91"/>
    </row>
    <row r="34" spans="1:21" ht="12.75" customHeight="1" x14ac:dyDescent="0.3">
      <c r="A34" s="110" t="s">
        <v>74</v>
      </c>
      <c r="B34" s="112"/>
      <c r="C34" s="112"/>
      <c r="D34" s="112"/>
      <c r="E34" s="112"/>
      <c r="F34" s="112"/>
      <c r="G34" s="92"/>
    </row>
    <row r="35" spans="1:21" ht="12" customHeight="1" x14ac:dyDescent="0.3">
      <c r="A35" s="31" t="s">
        <v>1</v>
      </c>
      <c r="B35" s="6">
        <f>'4.2 data'!D290</f>
        <v>1.5580690017628189</v>
      </c>
      <c r="C35" s="6">
        <f>'4.2 data'!D302</f>
        <v>-7.7657028268322659</v>
      </c>
      <c r="D35" s="6">
        <f>'4.2 data'!D314</f>
        <v>-2.7667706981800331</v>
      </c>
      <c r="E35" s="6">
        <f>'4.2 data'!D326</f>
        <v>-12.837805347182149</v>
      </c>
      <c r="F35" s="6">
        <f>'4.2 data'!D338</f>
        <v>16.076132680504791</v>
      </c>
      <c r="G35" s="92"/>
      <c r="P35" s="34"/>
    </row>
    <row r="36" spans="1:21" ht="12" customHeight="1" x14ac:dyDescent="0.3">
      <c r="A36" s="5" t="s">
        <v>2</v>
      </c>
      <c r="B36" s="6">
        <f>'4.2 data'!D291</f>
        <v>1.8470324205291384</v>
      </c>
      <c r="C36" s="6">
        <f>'4.2 data'!D303</f>
        <v>-1.4907616229749021</v>
      </c>
      <c r="D36" s="6">
        <f>'4.2 data'!D315</f>
        <v>-10.069207422732381</v>
      </c>
      <c r="E36" s="6">
        <f>'4.2 data'!D327</f>
        <v>-28.782128385085187</v>
      </c>
      <c r="F36" s="6">
        <f>'4.2 data'!D339</f>
        <v>33.143672318236973</v>
      </c>
      <c r="G36" s="92"/>
    </row>
    <row r="37" spans="1:21" ht="12" customHeight="1" x14ac:dyDescent="0.3">
      <c r="A37" s="5" t="s">
        <v>3</v>
      </c>
      <c r="B37" s="6">
        <f>'4.2 data'!D292</f>
        <v>-2.4304744099088573</v>
      </c>
      <c r="C37" s="6">
        <f>'4.2 data'!D304</f>
        <v>-5.4780439121756483</v>
      </c>
      <c r="D37" s="6">
        <f>'4.2 data'!D316</f>
        <v>-6.8946584873985071</v>
      </c>
      <c r="E37" s="6">
        <f>'4.2 data'!D328</f>
        <v>-21.768861772944284</v>
      </c>
      <c r="F37" s="6">
        <f>'4.2 data'!D340</f>
        <v>20.768282960063782</v>
      </c>
      <c r="G37" s="92"/>
      <c r="Q37" s="89" t="s">
        <v>15</v>
      </c>
    </row>
    <row r="38" spans="1:21" ht="12" customHeight="1" x14ac:dyDescent="0.3">
      <c r="A38" s="5" t="s">
        <v>4</v>
      </c>
      <c r="B38" s="6">
        <f>'4.2 data'!D293</f>
        <v>2.5772036376490246</v>
      </c>
      <c r="C38" s="6">
        <f>'4.2 data'!D305</f>
        <v>-5.2682142372314988</v>
      </c>
      <c r="D38" s="6">
        <f>'4.2 data'!D317</f>
        <v>-9.1073436363235523</v>
      </c>
      <c r="E38" s="6">
        <f>'4.2 data'!D329</f>
        <v>-1.4989812748617444</v>
      </c>
      <c r="F38" s="6">
        <f>'4.2 data'!D341</f>
        <v>-8.0891406057621289</v>
      </c>
      <c r="G38" s="92"/>
      <c r="R38" s="89" t="s">
        <v>15</v>
      </c>
    </row>
    <row r="39" spans="1:21" ht="12" customHeight="1" x14ac:dyDescent="0.3">
      <c r="A39" s="5" t="s">
        <v>5</v>
      </c>
      <c r="B39" s="6">
        <f>'4.2 data'!D294</f>
        <v>2.454086944217027</v>
      </c>
      <c r="C39" s="6">
        <f>'4.2 data'!D306</f>
        <v>-7.4039362699156506</v>
      </c>
      <c r="D39" s="6">
        <f>'4.2 data'!D318</f>
        <v>-9.7506925207756243</v>
      </c>
      <c r="E39" s="6">
        <f>'4.2 data'!D330</f>
        <v>12.39198186711999</v>
      </c>
      <c r="F39" s="6">
        <f>'4.2 data'!D342</f>
        <v>-15.299616616774328</v>
      </c>
      <c r="G39" s="92"/>
    </row>
    <row r="40" spans="1:21" ht="12" customHeight="1" x14ac:dyDescent="0.3">
      <c r="A40" s="5" t="s">
        <v>6</v>
      </c>
      <c r="B40" s="6">
        <f>'4.2 data'!D295</f>
        <v>4.1078136549112525</v>
      </c>
      <c r="C40" s="6">
        <f>'4.2 data'!D307</f>
        <v>-14.872592880762497</v>
      </c>
      <c r="D40" s="6">
        <f>'4.2 data'!D319</f>
        <v>-3.7576546933552688</v>
      </c>
      <c r="E40" s="6">
        <f>'4.2 data'!D331</f>
        <v>13.548356461971295</v>
      </c>
      <c r="F40" s="6">
        <f>'4.2 data'!D343</f>
        <v>-18.034123698406724</v>
      </c>
      <c r="G40" s="92"/>
    </row>
    <row r="41" spans="1:21" ht="12" customHeight="1" x14ac:dyDescent="0.3">
      <c r="A41" s="33" t="s">
        <v>7</v>
      </c>
      <c r="B41" s="6">
        <f>'4.2 data'!D296</f>
        <v>4.2880697208809329</v>
      </c>
      <c r="C41" s="6">
        <f>'4.2 data'!D308</f>
        <v>-7.404772391051484</v>
      </c>
      <c r="D41" s="6">
        <f>'4.2 data'!D320</f>
        <v>-12.516769519720954</v>
      </c>
      <c r="E41" s="6">
        <f>'4.2 data'!D332</f>
        <v>11.062162802693395</v>
      </c>
      <c r="F41" s="6">
        <f>'4.2 data'!D344</f>
        <v>-4.773680114477945</v>
      </c>
      <c r="G41" s="92"/>
    </row>
    <row r="42" spans="1:21" ht="12" customHeight="1" x14ac:dyDescent="0.3">
      <c r="A42" s="5" t="s">
        <v>8</v>
      </c>
      <c r="B42" s="6">
        <f>'4.2 data'!D297</f>
        <v>7.8337545633249084</v>
      </c>
      <c r="C42" s="6">
        <f>'4.2 data'!D309</f>
        <v>-9.2678048729674263</v>
      </c>
      <c r="D42" s="6">
        <f>'4.2 data'!D321</f>
        <v>-8.2225436844159727</v>
      </c>
      <c r="E42" s="6">
        <f>'4.2 data'!D333</f>
        <v>5.0500375281461096</v>
      </c>
      <c r="F42" s="6">
        <f>'4.2 data'!D345</f>
        <v>1.6230634578515546</v>
      </c>
      <c r="G42" s="92"/>
      <c r="U42" s="89" t="s">
        <v>15</v>
      </c>
    </row>
    <row r="43" spans="1:21" ht="12" customHeight="1" x14ac:dyDescent="0.3">
      <c r="A43" s="5" t="s">
        <v>9</v>
      </c>
      <c r="B43" s="6">
        <f>'4.2 data'!D298</f>
        <v>1.4970116687221326</v>
      </c>
      <c r="C43" s="6">
        <f>'4.2 data'!D310</f>
        <v>-7.0531274535461916</v>
      </c>
      <c r="D43" s="6">
        <f>'4.2 data'!D322</f>
        <v>-17.851611994931719</v>
      </c>
      <c r="E43" s="6">
        <f>'4.2 data'!D334</f>
        <v>22.420124862284247</v>
      </c>
      <c r="F43" s="6">
        <f>'4.2 data'!D346</f>
        <v>1.2279386030698465</v>
      </c>
      <c r="G43" s="92"/>
    </row>
    <row r="44" spans="1:21" ht="12" customHeight="1" x14ac:dyDescent="0.3">
      <c r="A44" s="5" t="s">
        <v>10</v>
      </c>
      <c r="B44" s="6">
        <f>'4.2 data'!D299</f>
        <v>-0.24658687676670477</v>
      </c>
      <c r="C44" s="6">
        <f>'4.2 data'!D311</f>
        <v>-8.8990715060894736</v>
      </c>
      <c r="D44" s="6">
        <f>'4.2 data'!D323</f>
        <v>-48.476505625413637</v>
      </c>
      <c r="E44" s="6">
        <f>'4.2 data'!D335</f>
        <v>137.23732209834043</v>
      </c>
      <c r="F44" s="6">
        <f>'4.2 data'!D347</f>
        <v>-12.216964276045784</v>
      </c>
      <c r="G44" s="92"/>
    </row>
    <row r="45" spans="1:21" ht="12" customHeight="1" x14ac:dyDescent="0.3">
      <c r="A45" s="5" t="s">
        <v>11</v>
      </c>
      <c r="B45" s="6">
        <f>'4.2 data'!D300</f>
        <v>-2.0864714628623626</v>
      </c>
      <c r="C45" s="6">
        <f>'4.2 data'!D312</f>
        <v>-8.1316870794211642</v>
      </c>
      <c r="D45" s="6">
        <f>'4.2 data'!D324</f>
        <v>-35.292401767483064</v>
      </c>
      <c r="E45" s="6">
        <f>'4.2 data'!D336</f>
        <v>68.312351821551403</v>
      </c>
      <c r="G45" s="92"/>
    </row>
    <row r="46" spans="1:21" ht="12" customHeight="1" x14ac:dyDescent="0.3">
      <c r="A46" s="5" t="s">
        <v>12</v>
      </c>
      <c r="B46" s="6">
        <f>'4.2 data'!D301</f>
        <v>-2.885124207168464</v>
      </c>
      <c r="C46" s="6">
        <f>'4.2 data'!D313</f>
        <v>-9.580199539524175</v>
      </c>
      <c r="D46" s="6">
        <f>'4.2 data'!D325</f>
        <v>-6.4362528327830448</v>
      </c>
      <c r="E46" s="6">
        <f>'4.2 data'!D337</f>
        <v>0.39007928588275853</v>
      </c>
      <c r="G46" s="92"/>
    </row>
    <row r="47" spans="1:21" ht="12" customHeight="1" x14ac:dyDescent="0.3">
      <c r="A47" s="5"/>
      <c r="C47" s="6"/>
      <c r="G47" s="92"/>
    </row>
    <row r="48" spans="1:21" ht="12" customHeight="1" x14ac:dyDescent="0.3">
      <c r="A48" s="5" t="s">
        <v>73</v>
      </c>
      <c r="B48" s="6">
        <v>0.4</v>
      </c>
      <c r="C48" s="6">
        <f>((C32-B32)/B32)*100</f>
        <v>-7.7844606998994221</v>
      </c>
      <c r="D48" s="6">
        <f t="shared" ref="D48:E48" si="1">((D32-C32)/C32)*100</f>
        <v>-13.723362264133824</v>
      </c>
      <c r="E48" s="6">
        <f t="shared" si="1"/>
        <v>9.5922870460741088</v>
      </c>
      <c r="F48" s="6"/>
      <c r="G48" s="92"/>
    </row>
    <row r="49" spans="1:16" ht="12" customHeight="1" thickBot="1" x14ac:dyDescent="0.3">
      <c r="A49" s="103"/>
      <c r="B49" s="103"/>
      <c r="C49" s="103"/>
      <c r="D49" s="103"/>
      <c r="E49" s="103"/>
      <c r="F49" s="103"/>
    </row>
    <row r="50" spans="1:16" ht="12" customHeight="1" x14ac:dyDescent="0.3">
      <c r="A50" s="3"/>
      <c r="B50" s="1"/>
      <c r="C50" s="1"/>
      <c r="D50" s="1"/>
      <c r="E50" s="1"/>
      <c r="F50" s="1"/>
    </row>
    <row r="51" spans="1:16" ht="12" customHeight="1" x14ac:dyDescent="0.25">
      <c r="A51" s="94" t="s">
        <v>72</v>
      </c>
      <c r="B51" s="95"/>
      <c r="C51" s="95"/>
      <c r="D51" s="95"/>
      <c r="E51" s="95"/>
      <c r="F51" s="95"/>
      <c r="I51" s="93" t="s">
        <v>14</v>
      </c>
    </row>
    <row r="52" spans="1:16" ht="12" customHeight="1" x14ac:dyDescent="0.3">
      <c r="B52" s="95"/>
      <c r="C52" s="95"/>
      <c r="D52" s="95"/>
      <c r="E52" s="95"/>
      <c r="F52" s="95"/>
      <c r="I52" s="149" t="s">
        <v>97</v>
      </c>
      <c r="J52" s="149"/>
      <c r="P52" s="1"/>
    </row>
    <row r="53" spans="1:16" ht="12" customHeight="1" x14ac:dyDescent="0.3">
      <c r="A53" s="100" t="s">
        <v>66</v>
      </c>
    </row>
    <row r="54" spans="1:16" ht="12" customHeight="1" x14ac:dyDescent="0.25">
      <c r="A54" s="101" t="s">
        <v>68</v>
      </c>
    </row>
    <row r="55" spans="1:16" ht="12" customHeight="1" x14ac:dyDescent="0.25">
      <c r="A55" s="101" t="s">
        <v>71</v>
      </c>
      <c r="B55" s="99"/>
      <c r="C55" s="99"/>
      <c r="D55" s="99"/>
      <c r="E55" s="99"/>
      <c r="F55" s="99"/>
    </row>
    <row r="56" spans="1:16" ht="12" customHeight="1" x14ac:dyDescent="0.25">
      <c r="A56" s="101" t="s">
        <v>93</v>
      </c>
      <c r="B56" s="99"/>
      <c r="C56" s="99"/>
      <c r="D56" s="99"/>
      <c r="E56" s="99"/>
      <c r="F56" s="99"/>
    </row>
    <row r="57" spans="1:16" ht="12" customHeight="1" x14ac:dyDescent="0.25">
      <c r="B57" s="99"/>
      <c r="C57" s="99"/>
      <c r="D57" s="99"/>
      <c r="E57" s="99"/>
      <c r="F57" s="99"/>
    </row>
    <row r="58" spans="1:16" ht="12" customHeight="1" x14ac:dyDescent="0.3">
      <c r="A58" s="102" t="s">
        <v>67</v>
      </c>
    </row>
    <row r="59" spans="1:16" ht="12" customHeight="1" x14ac:dyDescent="0.25">
      <c r="A59" s="101" t="s">
        <v>94</v>
      </c>
      <c r="B59"/>
    </row>
    <row r="60" spans="1:16" ht="12" customHeight="1" x14ac:dyDescent="0.25">
      <c r="A60" s="101" t="s">
        <v>95</v>
      </c>
      <c r="B60"/>
    </row>
    <row r="61" spans="1:16" ht="12" customHeight="1" x14ac:dyDescent="0.25">
      <c r="A61" s="101" t="s">
        <v>69</v>
      </c>
      <c r="B61"/>
    </row>
    <row r="62" spans="1:16" ht="12" customHeight="1" x14ac:dyDescent="0.3">
      <c r="A62" s="98" t="s">
        <v>70</v>
      </c>
      <c r="B62" s="96"/>
    </row>
    <row r="63" spans="1:16" ht="12" customHeight="1" x14ac:dyDescent="0.3">
      <c r="B63" s="97"/>
    </row>
    <row r="64" spans="1:16" ht="12" customHeight="1" x14ac:dyDescent="0.3">
      <c r="B64" s="96"/>
    </row>
    <row r="65" spans="1:2" ht="12" customHeight="1" x14ac:dyDescent="0.3">
      <c r="B65" s="97"/>
    </row>
    <row r="66" spans="1:2" ht="12" customHeight="1" x14ac:dyDescent="0.25">
      <c r="B66"/>
    </row>
    <row r="67" spans="1:2" ht="15.75" customHeight="1" x14ac:dyDescent="0.25">
      <c r="A67"/>
    </row>
    <row r="68" spans="1:2" ht="15.75" customHeight="1" x14ac:dyDescent="0.25">
      <c r="B68"/>
    </row>
    <row r="69" spans="1:2" ht="15.75" customHeight="1" x14ac:dyDescent="0.25"/>
    <row r="70" spans="1:2" ht="15.75" customHeight="1" x14ac:dyDescent="0.25"/>
    <row r="71" spans="1:2" ht="15.75" customHeight="1" x14ac:dyDescent="0.25"/>
    <row r="72" spans="1:2" ht="15.75" customHeight="1" x14ac:dyDescent="0.25"/>
    <row r="73" spans="1:2" ht="15.75" customHeight="1" x14ac:dyDescent="0.25"/>
    <row r="74" spans="1:2" ht="15.75" customHeight="1" x14ac:dyDescent="0.25"/>
    <row r="75" spans="1:2" ht="15.75" customHeight="1" x14ac:dyDescent="0.25"/>
  </sheetData>
  <customSheetViews>
    <customSheetView guid="{8A385341-5918-11D2-89A0-00AA00515AAD}" showPageBreaks="1" showRuler="0" topLeftCell="A34">
      <selection activeCell="A57" sqref="A57"/>
      <pageMargins left="0.43307086614173229" right="0.82677165354330717" top="0.51181102362204722" bottom="0.51181102362204722" header="0.19685039370078741" footer="0.19685039370078741"/>
      <printOptions horizontalCentered="1"/>
      <pageSetup paperSize="9" orientation="portrait" horizontalDpi="4294967292" verticalDpi="300" r:id="rId1"/>
      <headerFooter alignWithMargins="0">
        <oddHeader>&amp;L&amp;"Times New Roman,Italic"Monthly Economic and Social Indicators</oddHeader>
        <oddFooter>&amp;L&amp;"Times New Roman,Regular"&amp;12 16</oddFooter>
      </headerFooter>
    </customSheetView>
    <customSheetView guid="{430AE4C6-590D-11D2-83D4-00AA004B8446}" showRuler="0" topLeftCell="A34">
      <selection activeCell="A26" sqref="A26"/>
      <pageMargins left="0.43307086614173229" right="0.82677165354330717" top="0.51181102362204722" bottom="0.51181102362204722" header="0.19685039370078741" footer="0.19685039370078741"/>
      <printOptions horizontalCentered="1"/>
      <pageSetup paperSize="9" orientation="portrait" horizontalDpi="4294967292" verticalDpi="300" r:id="rId2"/>
      <headerFooter alignWithMargins="0">
        <oddHeader>&amp;L&amp;"Times New Roman,Italic"Monthly Economic and Social Indicators</oddHeader>
        <oddFooter>&amp;L&amp;"Times New Roman,Regular"&amp;12 16</oddFooter>
      </headerFooter>
    </customSheetView>
    <customSheetView guid="{B0BF43C2-6F2A-11D2-9697-00AA00CEF174}" showRuler="0" topLeftCell="A34">
      <selection activeCell="A57" sqref="A57"/>
      <pageMargins left="0.43307086614173229" right="0.82677165354330717" top="0.51181102362204722" bottom="0.51181102362204722" header="0.19685039370078741" footer="0.19685039370078741"/>
      <printOptions horizontalCentered="1"/>
      <pageSetup paperSize="9" orientation="portrait" horizontalDpi="4294967292" verticalDpi="300" r:id="rId3"/>
      <headerFooter alignWithMargins="0">
        <oddHeader>&amp;L&amp;"Times New Roman,Italic"Monthly Economic and Social Indicators</oddHeader>
        <oddFooter>&amp;L&amp;"Times New Roman,Regular"&amp;12 16</oddFooter>
      </headerFooter>
    </customSheetView>
  </customSheetViews>
  <mergeCells count="1">
    <mergeCell ref="I52:J52"/>
  </mergeCells>
  <phoneticPr fontId="7" type="noConversion"/>
  <hyperlinks>
    <hyperlink ref="A62" r:id="rId4" xr:uid="{00000000-0004-0000-0000-000000000000}"/>
    <hyperlink ref="A60" r:id="rId5" xr:uid="{00000000-0004-0000-0000-000001000000}"/>
    <hyperlink ref="A59" r:id="rId6" xr:uid="{00000000-0004-0000-0000-000002000000}"/>
    <hyperlink ref="A61" r:id="rId7" display="NAB, Monthly Business Survey" xr:uid="{00000000-0004-0000-0000-000003000000}"/>
    <hyperlink ref="A55" r:id="rId8" display="ABS, Sales of New Motor vehicles, Australia, cat. no. 9314.0 (ceased December 2017)" xr:uid="{00000000-0004-0000-0000-000004000000}"/>
    <hyperlink ref="A56" r:id="rId9" xr:uid="{00000000-0004-0000-0000-000005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89" orientation="portrait" r:id="rId10"/>
  <headerFooter alignWithMargins="0">
    <oddFooter>&amp;L&amp;"Times New Roman,Italic"&amp;12Monthly statistical bulletin&amp;R&amp;"Times New Roman,Regular"&amp;12 21</oddFooter>
  </headerFooter>
  <colBreaks count="1" manualBreakCount="1">
    <brk id="12" max="1048575" man="1"/>
  </colBreaks>
  <drawing r:id="rId11"/>
  <legacyDrawing r:id="rId12"/>
  <oleObjects>
    <mc:AlternateContent xmlns:mc="http://schemas.openxmlformats.org/markup-compatibility/2006">
      <mc:Choice Requires="x14">
        <oleObject progId="Word.Document.8" shapeId="8192" r:id="rId13">
          <objectPr defaultSize="0" r:id="rId14">
            <anchor moveWithCells="1">
              <from>
                <xdr:col>7</xdr:col>
                <xdr:colOff>0</xdr:colOff>
                <xdr:row>16</xdr:row>
                <xdr:rowOff>0</xdr:rowOff>
              </from>
              <to>
                <xdr:col>12</xdr:col>
                <xdr:colOff>0</xdr:colOff>
                <xdr:row>27</xdr:row>
                <xdr:rowOff>57150</xdr:rowOff>
              </to>
            </anchor>
          </objectPr>
        </oleObject>
      </mc:Choice>
      <mc:Fallback>
        <oleObject progId="Word.Document.8" shapeId="8192" r:id="rId13"/>
      </mc:Fallback>
    </mc:AlternateContent>
  </oleObjects>
  <webPublishItems count="1">
    <webPublishItem id="7447" divId="MSB Chapter 4_7447" sourceType="sheet" destinationFile="M:\Monthly statistical bulletin\MSB Chapter 4.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H318"/>
  <sheetViews>
    <sheetView workbookViewId="0">
      <pane ySplit="12" topLeftCell="A289" activePane="bottomLeft" state="frozen"/>
      <selection pane="bottomLeft" activeCell="N312" sqref="N312"/>
    </sheetView>
  </sheetViews>
  <sheetFormatPr defaultColWidth="9.1796875" defaultRowHeight="14.5" x14ac:dyDescent="0.35"/>
  <cols>
    <col min="1" max="4" width="14.7265625" style="40"/>
    <col min="5" max="5" width="13.81640625" style="40" customWidth="1"/>
    <col min="6" max="6" width="1.453125" style="10" customWidth="1"/>
    <col min="7" max="7" width="12.7265625" style="40" customWidth="1"/>
    <col min="8" max="8" width="12.1796875" style="40" customWidth="1"/>
    <col min="9" max="9" width="12.7265625" style="40" customWidth="1"/>
    <col min="10" max="14" width="15.81640625" style="40" customWidth="1"/>
    <col min="15" max="15" width="16" style="30" customWidth="1"/>
    <col min="16" max="16" width="17.81640625" style="40" customWidth="1"/>
    <col min="17" max="21" width="20.26953125" style="10" customWidth="1"/>
    <col min="22" max="22" width="15.7265625" style="10" bestFit="1" customWidth="1"/>
    <col min="23" max="23" width="14.1796875" style="12" customWidth="1"/>
    <col min="24" max="24" width="9.1796875" style="13"/>
    <col min="25" max="25" width="12.1796875" style="14" customWidth="1"/>
    <col min="26" max="26" width="9.1796875" style="15"/>
    <col min="27" max="27" width="9.1796875" style="14"/>
    <col min="28" max="28" width="10.7265625" style="14" bestFit="1" customWidth="1"/>
    <col min="29" max="29" width="10.7265625" style="12" customWidth="1"/>
    <col min="30" max="30" width="9.1796875" style="14"/>
    <col min="31" max="31" width="12.1796875" style="14" customWidth="1"/>
    <col min="32" max="32" width="9.1796875" style="15"/>
    <col min="33" max="16384" width="9.1796875" style="10"/>
  </cols>
  <sheetData>
    <row r="1" spans="1:34" x14ac:dyDescent="0.35">
      <c r="A1" s="39" t="s">
        <v>13</v>
      </c>
      <c r="G1" s="40" t="s">
        <v>57</v>
      </c>
      <c r="K1" s="40" t="s">
        <v>58</v>
      </c>
      <c r="R1" s="41" t="s">
        <v>27</v>
      </c>
    </row>
    <row r="2" spans="1:34" x14ac:dyDescent="0.35">
      <c r="B2" s="39" t="s">
        <v>44</v>
      </c>
      <c r="C2" s="39"/>
      <c r="D2" s="39"/>
      <c r="E2" s="39"/>
      <c r="F2" s="16"/>
      <c r="G2" s="39" t="s">
        <v>43</v>
      </c>
      <c r="H2" s="39"/>
      <c r="I2" s="39"/>
      <c r="J2" s="39"/>
      <c r="K2" s="39"/>
      <c r="L2" s="39"/>
      <c r="M2" s="39"/>
      <c r="N2" s="39"/>
      <c r="R2" s="4" t="s">
        <v>47</v>
      </c>
    </row>
    <row r="3" spans="1:34" ht="21.5" x14ac:dyDescent="0.35">
      <c r="A3" s="42"/>
      <c r="B3" s="43" t="s">
        <v>30</v>
      </c>
      <c r="C3" s="43" t="s">
        <v>31</v>
      </c>
      <c r="D3" s="43" t="s">
        <v>32</v>
      </c>
      <c r="E3" s="43" t="s">
        <v>33</v>
      </c>
      <c r="F3" s="11"/>
      <c r="G3" s="43" t="s">
        <v>30</v>
      </c>
      <c r="H3" s="43" t="s">
        <v>31</v>
      </c>
      <c r="I3" s="43" t="s">
        <v>32</v>
      </c>
      <c r="J3" s="43" t="s">
        <v>33</v>
      </c>
      <c r="K3" s="43" t="s">
        <v>30</v>
      </c>
      <c r="L3" s="43" t="s">
        <v>31</v>
      </c>
      <c r="M3" s="43" t="s">
        <v>32</v>
      </c>
      <c r="N3" s="43" t="s">
        <v>33</v>
      </c>
      <c r="O3" s="44"/>
      <c r="P3" s="43"/>
      <c r="Q3" s="11"/>
      <c r="R3" s="4" t="s">
        <v>48</v>
      </c>
      <c r="T3" s="11"/>
      <c r="U3" s="11"/>
    </row>
    <row r="4" spans="1:34" ht="15" customHeight="1" x14ac:dyDescent="0.35">
      <c r="A4" s="39" t="s">
        <v>18</v>
      </c>
      <c r="B4" s="45" t="s">
        <v>34</v>
      </c>
      <c r="C4" s="45" t="s">
        <v>34</v>
      </c>
      <c r="D4" s="45" t="s">
        <v>34</v>
      </c>
      <c r="E4" s="45" t="s">
        <v>34</v>
      </c>
      <c r="F4" s="16"/>
      <c r="G4" s="45" t="s">
        <v>34</v>
      </c>
      <c r="H4" s="45" t="s">
        <v>34</v>
      </c>
      <c r="I4" s="45" t="s">
        <v>34</v>
      </c>
      <c r="J4" s="45" t="s">
        <v>34</v>
      </c>
      <c r="K4" s="45" t="s">
        <v>55</v>
      </c>
      <c r="L4" s="45" t="s">
        <v>55</v>
      </c>
      <c r="M4" s="45" t="s">
        <v>55</v>
      </c>
      <c r="N4" s="45" t="s">
        <v>55</v>
      </c>
      <c r="O4" s="46"/>
      <c r="P4" s="45"/>
      <c r="Q4" s="16"/>
      <c r="R4" s="4" t="s">
        <v>29</v>
      </c>
      <c r="T4" s="16"/>
      <c r="U4" s="16"/>
      <c r="Z4" s="17"/>
      <c r="AC4" s="18"/>
      <c r="AD4" s="51"/>
    </row>
    <row r="5" spans="1:34" s="8" customFormat="1" x14ac:dyDescent="0.35">
      <c r="A5" s="39" t="s">
        <v>19</v>
      </c>
      <c r="B5" s="45" t="s">
        <v>16</v>
      </c>
      <c r="C5" s="45" t="s">
        <v>16</v>
      </c>
      <c r="D5" s="45" t="s">
        <v>16</v>
      </c>
      <c r="E5" s="45" t="s">
        <v>16</v>
      </c>
      <c r="G5" s="45" t="s">
        <v>28</v>
      </c>
      <c r="H5" s="45" t="s">
        <v>28</v>
      </c>
      <c r="I5" s="45" t="s">
        <v>28</v>
      </c>
      <c r="J5" s="45" t="s">
        <v>28</v>
      </c>
      <c r="K5" s="45"/>
      <c r="L5" s="45"/>
      <c r="M5" s="45"/>
      <c r="N5" s="45"/>
      <c r="O5" s="46"/>
      <c r="P5" s="45"/>
      <c r="R5" s="4" t="s">
        <v>49</v>
      </c>
      <c r="V5" s="19"/>
      <c r="W5" s="9"/>
      <c r="X5" s="20"/>
      <c r="Y5" s="53"/>
      <c r="Z5" s="21"/>
      <c r="AA5" s="53"/>
      <c r="AB5" s="150"/>
      <c r="AC5" s="150"/>
      <c r="AD5" s="53"/>
      <c r="AE5" s="53"/>
      <c r="AF5" s="21"/>
      <c r="AG5" s="21"/>
    </row>
    <row r="6" spans="1:34" s="8" customFormat="1" x14ac:dyDescent="0.35">
      <c r="A6" s="39" t="s">
        <v>20</v>
      </c>
      <c r="B6" s="45" t="s">
        <v>17</v>
      </c>
      <c r="C6" s="45" t="s">
        <v>17</v>
      </c>
      <c r="D6" s="45" t="s">
        <v>17</v>
      </c>
      <c r="E6" s="45" t="s">
        <v>17</v>
      </c>
      <c r="G6" s="45" t="s">
        <v>17</v>
      </c>
      <c r="H6" s="45" t="s">
        <v>17</v>
      </c>
      <c r="I6" s="45" t="s">
        <v>17</v>
      </c>
      <c r="J6" s="45" t="s">
        <v>17</v>
      </c>
      <c r="K6" s="45"/>
      <c r="L6" s="45"/>
      <c r="M6" s="45"/>
      <c r="N6" s="45"/>
      <c r="O6" s="46"/>
      <c r="P6" s="45"/>
      <c r="R6" s="4" t="s">
        <v>64</v>
      </c>
      <c r="V6" s="19"/>
      <c r="W6" s="9"/>
      <c r="X6" s="20"/>
      <c r="Y6" s="53"/>
      <c r="Z6" s="21"/>
      <c r="AA6" s="53"/>
      <c r="AB6" s="53"/>
      <c r="AC6" s="9"/>
      <c r="AD6" s="53"/>
      <c r="AE6" s="53"/>
      <c r="AF6" s="21"/>
      <c r="AG6" s="21"/>
    </row>
    <row r="7" spans="1:34" s="8" customFormat="1" x14ac:dyDescent="0.35">
      <c r="A7" s="39" t="s">
        <v>21</v>
      </c>
      <c r="B7" s="45" t="s">
        <v>0</v>
      </c>
      <c r="C7" s="45" t="s">
        <v>0</v>
      </c>
      <c r="D7" s="45" t="s">
        <v>0</v>
      </c>
      <c r="E7" s="45" t="s">
        <v>0</v>
      </c>
      <c r="G7" s="45" t="s">
        <v>0</v>
      </c>
      <c r="H7" s="45" t="s">
        <v>0</v>
      </c>
      <c r="I7" s="45" t="s">
        <v>0</v>
      </c>
      <c r="J7" s="45" t="s">
        <v>0</v>
      </c>
      <c r="K7" s="45"/>
      <c r="L7" s="45"/>
      <c r="M7" s="45"/>
      <c r="N7" s="45"/>
      <c r="O7" s="46"/>
      <c r="P7" s="45"/>
      <c r="V7" s="19"/>
      <c r="W7" s="9"/>
      <c r="X7" s="20"/>
      <c r="Y7" s="53"/>
      <c r="Z7" s="21"/>
      <c r="AA7" s="53"/>
      <c r="AB7" s="53"/>
      <c r="AC7" s="9"/>
      <c r="AD7" s="53"/>
      <c r="AE7" s="53"/>
      <c r="AF7" s="21"/>
      <c r="AG7" s="21"/>
    </row>
    <row r="8" spans="1:34" ht="18" customHeight="1" x14ac:dyDescent="0.35">
      <c r="A8" s="39" t="s">
        <v>22</v>
      </c>
      <c r="B8" s="40">
        <v>1</v>
      </c>
      <c r="C8" s="40">
        <v>1</v>
      </c>
      <c r="D8" s="40">
        <v>1</v>
      </c>
      <c r="E8" s="40">
        <v>1</v>
      </c>
      <c r="G8" s="40">
        <v>1</v>
      </c>
      <c r="H8" s="40">
        <v>1</v>
      </c>
      <c r="I8" s="40">
        <v>1</v>
      </c>
      <c r="J8" s="40">
        <v>1</v>
      </c>
      <c r="R8" s="4" t="s">
        <v>50</v>
      </c>
      <c r="V8" s="19"/>
      <c r="W8" s="9"/>
      <c r="Y8" s="151"/>
      <c r="Z8" s="151"/>
      <c r="AA8" s="54"/>
      <c r="AB8" s="152"/>
      <c r="AC8" s="152"/>
      <c r="AD8" s="54"/>
      <c r="AE8" s="151"/>
      <c r="AF8" s="151"/>
      <c r="AG8" s="151"/>
      <c r="AH8" s="22"/>
    </row>
    <row r="9" spans="1:34" s="8" customFormat="1" ht="24" customHeight="1" x14ac:dyDescent="0.35">
      <c r="A9" s="47" t="s">
        <v>23</v>
      </c>
      <c r="B9" s="48">
        <v>34335</v>
      </c>
      <c r="C9" s="48">
        <v>34335</v>
      </c>
      <c r="D9" s="48">
        <v>34335</v>
      </c>
      <c r="E9" s="48">
        <v>34335</v>
      </c>
      <c r="F9" s="23"/>
      <c r="G9" s="48">
        <v>34335</v>
      </c>
      <c r="H9" s="48">
        <v>34335</v>
      </c>
      <c r="I9" s="48">
        <v>34335</v>
      </c>
      <c r="J9" s="48">
        <v>34335</v>
      </c>
      <c r="K9" s="48"/>
      <c r="L9" s="48"/>
      <c r="M9" s="48"/>
      <c r="N9" s="48"/>
      <c r="O9" s="30"/>
      <c r="P9" s="48"/>
      <c r="Q9" s="23"/>
      <c r="R9" s="4" t="s">
        <v>51</v>
      </c>
      <c r="S9" s="23"/>
      <c r="T9" s="23"/>
      <c r="U9" s="23"/>
      <c r="V9" s="24"/>
      <c r="W9" s="25"/>
      <c r="X9" s="7"/>
      <c r="Y9" s="26"/>
      <c r="Z9" s="27"/>
      <c r="AA9" s="28"/>
      <c r="AB9" s="26"/>
      <c r="AC9" s="25"/>
      <c r="AD9" s="52"/>
      <c r="AE9" s="26"/>
      <c r="AF9" s="27"/>
      <c r="AG9" s="27"/>
      <c r="AH9" s="29"/>
    </row>
    <row r="10" spans="1:34" x14ac:dyDescent="0.35">
      <c r="A10" s="47" t="s">
        <v>24</v>
      </c>
      <c r="B10" s="55">
        <v>43070</v>
      </c>
      <c r="C10" s="55">
        <v>43070</v>
      </c>
      <c r="D10" s="55">
        <v>43070</v>
      </c>
      <c r="E10" s="55">
        <v>43070</v>
      </c>
      <c r="G10" s="48">
        <v>43070</v>
      </c>
      <c r="H10" s="48">
        <v>43070</v>
      </c>
      <c r="I10" s="48">
        <v>43070</v>
      </c>
      <c r="J10" s="48">
        <v>43070</v>
      </c>
      <c r="K10" s="48"/>
      <c r="L10" s="48"/>
      <c r="M10" s="48"/>
      <c r="N10" s="48"/>
      <c r="P10" s="48"/>
      <c r="R10" s="4" t="s">
        <v>52</v>
      </c>
      <c r="W10" s="10"/>
      <c r="X10" s="10"/>
      <c r="Y10" s="10"/>
      <c r="AA10" s="10"/>
      <c r="AB10" s="10"/>
      <c r="AC10" s="10"/>
      <c r="AD10" s="10"/>
      <c r="AE10" s="10"/>
      <c r="AF10" s="10"/>
    </row>
    <row r="11" spans="1:34" x14ac:dyDescent="0.35">
      <c r="A11" s="39" t="s">
        <v>25</v>
      </c>
      <c r="B11" s="56">
        <v>288</v>
      </c>
      <c r="C11" s="56">
        <v>288</v>
      </c>
      <c r="D11" s="56">
        <v>288</v>
      </c>
      <c r="E11" s="56">
        <v>288</v>
      </c>
      <c r="G11" s="40">
        <v>288</v>
      </c>
      <c r="H11" s="40">
        <v>288</v>
      </c>
      <c r="I11" s="40">
        <v>288</v>
      </c>
      <c r="J11" s="40">
        <v>288</v>
      </c>
      <c r="R11" s="59" t="s">
        <v>53</v>
      </c>
    </row>
    <row r="12" spans="1:34" ht="64.5" thickBot="1" x14ac:dyDescent="0.4">
      <c r="A12" s="39" t="s">
        <v>26</v>
      </c>
      <c r="B12" s="45" t="s">
        <v>39</v>
      </c>
      <c r="C12" s="45" t="s">
        <v>40</v>
      </c>
      <c r="D12" s="45" t="s">
        <v>41</v>
      </c>
      <c r="E12" s="45" t="s">
        <v>42</v>
      </c>
      <c r="G12" s="45" t="s">
        <v>35</v>
      </c>
      <c r="H12" s="45" t="s">
        <v>36</v>
      </c>
      <c r="I12" s="45" t="s">
        <v>37</v>
      </c>
      <c r="J12" s="45" t="s">
        <v>38</v>
      </c>
      <c r="K12" s="45"/>
      <c r="L12" s="45"/>
      <c r="M12" s="45"/>
      <c r="N12" s="45"/>
      <c r="O12" s="49" t="s">
        <v>56</v>
      </c>
      <c r="P12" s="50" t="s">
        <v>45</v>
      </c>
      <c r="Q12" s="50" t="s">
        <v>46</v>
      </c>
    </row>
    <row r="13" spans="1:34" x14ac:dyDescent="0.35">
      <c r="A13" s="38">
        <v>34335</v>
      </c>
      <c r="B13" s="61">
        <v>36461</v>
      </c>
      <c r="C13" s="61">
        <v>3769</v>
      </c>
      <c r="D13" s="61">
        <v>8254</v>
      </c>
      <c r="E13" s="61">
        <v>48483</v>
      </c>
      <c r="G13" s="64">
        <v>27140</v>
      </c>
      <c r="H13" s="64">
        <v>2996</v>
      </c>
      <c r="I13" s="64">
        <v>5460</v>
      </c>
      <c r="J13" s="64">
        <v>35596</v>
      </c>
      <c r="K13" s="60"/>
      <c r="L13" s="60"/>
      <c r="M13" s="60"/>
      <c r="N13" s="60"/>
      <c r="P13" s="35"/>
    </row>
    <row r="14" spans="1:34" x14ac:dyDescent="0.35">
      <c r="A14" s="38">
        <v>34366</v>
      </c>
      <c r="B14" s="61">
        <v>36657</v>
      </c>
      <c r="C14" s="61">
        <v>3774</v>
      </c>
      <c r="D14" s="61">
        <v>8475</v>
      </c>
      <c r="E14" s="61">
        <v>48907</v>
      </c>
      <c r="G14" s="64">
        <v>36341</v>
      </c>
      <c r="H14" s="64">
        <v>3368</v>
      </c>
      <c r="I14" s="64">
        <v>7422</v>
      </c>
      <c r="J14" s="64">
        <v>47131</v>
      </c>
      <c r="K14" s="60"/>
      <c r="L14" s="60"/>
      <c r="M14" s="60"/>
      <c r="N14" s="60"/>
      <c r="P14" s="35"/>
    </row>
    <row r="15" spans="1:34" x14ac:dyDescent="0.35">
      <c r="A15" s="38">
        <v>34394</v>
      </c>
      <c r="B15" s="61">
        <v>36865</v>
      </c>
      <c r="C15" s="61">
        <v>3783</v>
      </c>
      <c r="D15" s="61">
        <v>8695</v>
      </c>
      <c r="E15" s="61">
        <v>49343</v>
      </c>
      <c r="G15" s="64">
        <v>41715</v>
      </c>
      <c r="H15" s="64">
        <v>4833</v>
      </c>
      <c r="I15" s="64">
        <v>10268</v>
      </c>
      <c r="J15" s="64">
        <v>56816</v>
      </c>
      <c r="K15" s="60"/>
      <c r="L15" s="60"/>
      <c r="M15" s="60"/>
      <c r="N15" s="60"/>
      <c r="P15" s="35"/>
    </row>
    <row r="16" spans="1:34" x14ac:dyDescent="0.35">
      <c r="A16" s="38">
        <v>34425</v>
      </c>
      <c r="B16" s="61">
        <v>37124</v>
      </c>
      <c r="C16" s="61">
        <v>3792</v>
      </c>
      <c r="D16" s="61">
        <v>8890</v>
      </c>
      <c r="E16" s="61">
        <v>49806</v>
      </c>
      <c r="G16" s="64">
        <v>32279</v>
      </c>
      <c r="H16" s="64">
        <v>2942</v>
      </c>
      <c r="I16" s="64">
        <v>8022</v>
      </c>
      <c r="J16" s="64">
        <v>43243</v>
      </c>
      <c r="K16" s="60"/>
      <c r="L16" s="60"/>
      <c r="M16" s="60"/>
      <c r="N16" s="60"/>
      <c r="P16" s="35"/>
    </row>
    <row r="17" spans="1:16" x14ac:dyDescent="0.35">
      <c r="A17" s="38">
        <v>34455</v>
      </c>
      <c r="B17" s="61">
        <v>37457</v>
      </c>
      <c r="C17" s="61">
        <v>3797</v>
      </c>
      <c r="D17" s="61">
        <v>8998</v>
      </c>
      <c r="E17" s="61">
        <v>50251</v>
      </c>
      <c r="G17" s="64">
        <v>38380</v>
      </c>
      <c r="H17" s="64">
        <v>4125</v>
      </c>
      <c r="I17" s="64">
        <v>10173</v>
      </c>
      <c r="J17" s="64">
        <v>52678</v>
      </c>
      <c r="K17" s="60"/>
      <c r="L17" s="60"/>
      <c r="M17" s="60"/>
      <c r="N17" s="60"/>
      <c r="P17" s="35"/>
    </row>
    <row r="18" spans="1:16" x14ac:dyDescent="0.35">
      <c r="A18" s="38">
        <v>34486</v>
      </c>
      <c r="B18" s="61">
        <v>37996</v>
      </c>
      <c r="C18" s="61">
        <v>3804</v>
      </c>
      <c r="D18" s="61">
        <v>9021</v>
      </c>
      <c r="E18" s="61">
        <v>50821</v>
      </c>
      <c r="G18" s="64">
        <v>43461</v>
      </c>
      <c r="H18" s="64">
        <v>4898</v>
      </c>
      <c r="I18" s="64">
        <v>15830</v>
      </c>
      <c r="J18" s="64">
        <v>64189</v>
      </c>
      <c r="K18" s="60"/>
      <c r="L18" s="60"/>
      <c r="M18" s="60"/>
      <c r="N18" s="60"/>
      <c r="P18" s="35"/>
    </row>
    <row r="19" spans="1:16" x14ac:dyDescent="0.35">
      <c r="A19" s="38">
        <v>34516</v>
      </c>
      <c r="B19" s="61">
        <v>38675</v>
      </c>
      <c r="C19" s="61">
        <v>3818</v>
      </c>
      <c r="D19" s="61">
        <v>9014</v>
      </c>
      <c r="E19" s="61">
        <v>51507</v>
      </c>
      <c r="G19" s="64">
        <v>37864</v>
      </c>
      <c r="H19" s="64">
        <v>3353</v>
      </c>
      <c r="I19" s="64">
        <v>7363</v>
      </c>
      <c r="J19" s="64">
        <v>48580</v>
      </c>
      <c r="K19" s="60"/>
      <c r="L19" s="60"/>
      <c r="M19" s="60"/>
      <c r="N19" s="60"/>
      <c r="P19" s="35"/>
    </row>
    <row r="20" spans="1:16" x14ac:dyDescent="0.35">
      <c r="A20" s="38">
        <v>34547</v>
      </c>
      <c r="B20" s="61">
        <v>39409</v>
      </c>
      <c r="C20" s="61">
        <v>3825</v>
      </c>
      <c r="D20" s="61">
        <v>9039</v>
      </c>
      <c r="E20" s="61">
        <v>52273</v>
      </c>
      <c r="G20" s="64">
        <v>40320</v>
      </c>
      <c r="H20" s="64">
        <v>3903</v>
      </c>
      <c r="I20" s="64">
        <v>8404</v>
      </c>
      <c r="J20" s="64">
        <v>52627</v>
      </c>
      <c r="K20" s="60"/>
      <c r="L20" s="60"/>
      <c r="M20" s="60"/>
      <c r="N20" s="60"/>
      <c r="P20" s="35"/>
    </row>
    <row r="21" spans="1:16" x14ac:dyDescent="0.35">
      <c r="A21" s="38">
        <v>34578</v>
      </c>
      <c r="B21" s="61">
        <v>40060</v>
      </c>
      <c r="C21" s="61">
        <v>3811</v>
      </c>
      <c r="D21" s="61">
        <v>9118</v>
      </c>
      <c r="E21" s="61">
        <v>52989</v>
      </c>
      <c r="G21" s="64">
        <v>40383</v>
      </c>
      <c r="H21" s="64">
        <v>3529</v>
      </c>
      <c r="I21" s="64">
        <v>8128</v>
      </c>
      <c r="J21" s="64">
        <v>52040</v>
      </c>
      <c r="K21" s="60"/>
      <c r="L21" s="60"/>
      <c r="M21" s="60"/>
      <c r="N21" s="60"/>
      <c r="P21" s="35"/>
    </row>
    <row r="22" spans="1:16" x14ac:dyDescent="0.35">
      <c r="A22" s="38">
        <v>34608</v>
      </c>
      <c r="B22" s="61">
        <v>40523</v>
      </c>
      <c r="C22" s="61">
        <v>3776</v>
      </c>
      <c r="D22" s="61">
        <v>9242</v>
      </c>
      <c r="E22" s="61">
        <v>53540</v>
      </c>
      <c r="G22" s="64">
        <v>39800</v>
      </c>
      <c r="H22" s="64">
        <v>3756</v>
      </c>
      <c r="I22" s="64">
        <v>9166</v>
      </c>
      <c r="J22" s="64">
        <v>52722</v>
      </c>
      <c r="K22" s="60"/>
      <c r="L22" s="60"/>
      <c r="M22" s="60"/>
      <c r="N22" s="60"/>
      <c r="P22" s="35"/>
    </row>
    <row r="23" spans="1:16" x14ac:dyDescent="0.35">
      <c r="A23" s="38">
        <v>34639</v>
      </c>
      <c r="B23" s="61">
        <v>40665</v>
      </c>
      <c r="C23" s="61">
        <v>3724</v>
      </c>
      <c r="D23" s="61">
        <v>9325</v>
      </c>
      <c r="E23" s="61">
        <v>53714</v>
      </c>
      <c r="G23" s="64">
        <v>43913</v>
      </c>
      <c r="H23" s="64">
        <v>4337</v>
      </c>
      <c r="I23" s="64">
        <v>11039</v>
      </c>
      <c r="J23" s="64">
        <v>59289</v>
      </c>
      <c r="K23" s="60"/>
      <c r="L23" s="60"/>
      <c r="M23" s="60"/>
      <c r="N23" s="60"/>
      <c r="P23" s="35"/>
    </row>
    <row r="24" spans="1:16" x14ac:dyDescent="0.35">
      <c r="A24" s="38">
        <v>34669</v>
      </c>
      <c r="B24" s="61">
        <v>40685</v>
      </c>
      <c r="C24" s="61">
        <v>3666</v>
      </c>
      <c r="D24" s="61">
        <v>9343</v>
      </c>
      <c r="E24" s="61">
        <v>53695</v>
      </c>
      <c r="G24" s="64">
        <v>39072</v>
      </c>
      <c r="H24" s="64">
        <v>3493</v>
      </c>
      <c r="I24" s="64">
        <v>8780</v>
      </c>
      <c r="J24" s="64">
        <v>51345</v>
      </c>
      <c r="K24" s="62">
        <f>AVERAGE(G13:G24)</f>
        <v>38389</v>
      </c>
      <c r="L24" s="62">
        <f>AVERAGE(H13:H24)</f>
        <v>3794.4166666666665</v>
      </c>
      <c r="M24" s="62">
        <f>AVERAGE(I13:I24)</f>
        <v>9171.25</v>
      </c>
      <c r="N24" s="62">
        <f>AVERAGE(J13:J24)</f>
        <v>51354.666666666664</v>
      </c>
      <c r="P24" s="65">
        <f>SUM(J13:J24)</f>
        <v>616256</v>
      </c>
    </row>
    <row r="25" spans="1:16" x14ac:dyDescent="0.35">
      <c r="A25" s="38">
        <v>34700</v>
      </c>
      <c r="B25" s="61">
        <v>40744</v>
      </c>
      <c r="C25" s="61">
        <v>3626</v>
      </c>
      <c r="D25" s="61">
        <v>9337</v>
      </c>
      <c r="E25" s="61">
        <v>53707</v>
      </c>
      <c r="G25" s="64">
        <v>33942</v>
      </c>
      <c r="H25" s="64">
        <v>2859</v>
      </c>
      <c r="I25" s="64">
        <v>6475</v>
      </c>
      <c r="J25" s="64">
        <v>43276</v>
      </c>
      <c r="K25" s="62">
        <f t="shared" ref="K25:K88" si="0">AVERAGE(G14:G25)</f>
        <v>38955.833333333336</v>
      </c>
      <c r="L25" s="62">
        <f t="shared" ref="L25:L88" si="1">AVERAGE(H14:H25)</f>
        <v>3783</v>
      </c>
      <c r="M25" s="62">
        <f t="shared" ref="M25:M88" si="2">AVERAGE(I14:I25)</f>
        <v>9255.8333333333339</v>
      </c>
      <c r="N25" s="62">
        <f t="shared" ref="N25:N88" si="3">AVERAGE(J14:J25)</f>
        <v>51994.666666666664</v>
      </c>
      <c r="P25" s="65">
        <f t="shared" ref="P25:P88" si="4">SUM(J14:J25)</f>
        <v>623936</v>
      </c>
    </row>
    <row r="26" spans="1:16" x14ac:dyDescent="0.35">
      <c r="A26" s="38">
        <v>34731</v>
      </c>
      <c r="B26" s="61">
        <v>40837</v>
      </c>
      <c r="C26" s="61">
        <v>3634</v>
      </c>
      <c r="D26" s="61">
        <v>9304</v>
      </c>
      <c r="E26" s="61">
        <v>53774</v>
      </c>
      <c r="G26" s="64">
        <v>38449</v>
      </c>
      <c r="H26" s="64">
        <v>3275</v>
      </c>
      <c r="I26" s="64">
        <v>8097</v>
      </c>
      <c r="J26" s="64">
        <v>49821</v>
      </c>
      <c r="K26" s="62">
        <f t="shared" si="0"/>
        <v>39131.5</v>
      </c>
      <c r="L26" s="62">
        <f t="shared" si="1"/>
        <v>3775.25</v>
      </c>
      <c r="M26" s="62">
        <f t="shared" si="2"/>
        <v>9312.0833333333339</v>
      </c>
      <c r="N26" s="62">
        <f t="shared" si="3"/>
        <v>52218.833333333336</v>
      </c>
      <c r="P26" s="65">
        <f t="shared" si="4"/>
        <v>626626</v>
      </c>
    </row>
    <row r="27" spans="1:16" x14ac:dyDescent="0.35">
      <c r="A27" s="38">
        <v>34759</v>
      </c>
      <c r="B27" s="61">
        <v>40919</v>
      </c>
      <c r="C27" s="61">
        <v>3695</v>
      </c>
      <c r="D27" s="61">
        <v>9275</v>
      </c>
      <c r="E27" s="61">
        <v>53889</v>
      </c>
      <c r="G27" s="64">
        <v>45862</v>
      </c>
      <c r="H27" s="64">
        <v>4404</v>
      </c>
      <c r="I27" s="64">
        <v>11025</v>
      </c>
      <c r="J27" s="64">
        <v>61291</v>
      </c>
      <c r="K27" s="62">
        <f t="shared" si="0"/>
        <v>39477.083333333336</v>
      </c>
      <c r="L27" s="62">
        <f t="shared" si="1"/>
        <v>3739.5</v>
      </c>
      <c r="M27" s="62">
        <f t="shared" si="2"/>
        <v>9375.1666666666661</v>
      </c>
      <c r="N27" s="62">
        <f t="shared" si="3"/>
        <v>52591.75</v>
      </c>
      <c r="P27" s="65">
        <f t="shared" si="4"/>
        <v>631101</v>
      </c>
    </row>
    <row r="28" spans="1:16" x14ac:dyDescent="0.35">
      <c r="A28" s="38">
        <v>34790</v>
      </c>
      <c r="B28" s="61">
        <v>40999</v>
      </c>
      <c r="C28" s="61">
        <v>3791</v>
      </c>
      <c r="D28" s="61">
        <v>9258</v>
      </c>
      <c r="E28" s="61">
        <v>54048</v>
      </c>
      <c r="G28" s="64">
        <v>33598</v>
      </c>
      <c r="H28" s="64">
        <v>3083</v>
      </c>
      <c r="I28" s="64">
        <v>7540</v>
      </c>
      <c r="J28" s="64">
        <v>44221</v>
      </c>
      <c r="K28" s="62">
        <f t="shared" si="0"/>
        <v>39587</v>
      </c>
      <c r="L28" s="62">
        <f t="shared" si="1"/>
        <v>3751.25</v>
      </c>
      <c r="M28" s="62">
        <f t="shared" si="2"/>
        <v>9335</v>
      </c>
      <c r="N28" s="62">
        <f t="shared" si="3"/>
        <v>52673.25</v>
      </c>
      <c r="P28" s="65">
        <f t="shared" si="4"/>
        <v>632079</v>
      </c>
    </row>
    <row r="29" spans="1:16" x14ac:dyDescent="0.35">
      <c r="A29" s="38">
        <v>34820</v>
      </c>
      <c r="B29" s="61">
        <v>40995</v>
      </c>
      <c r="C29" s="61">
        <v>3886</v>
      </c>
      <c r="D29" s="61">
        <v>9223</v>
      </c>
      <c r="E29" s="61">
        <v>54103</v>
      </c>
      <c r="G29" s="64">
        <v>48234</v>
      </c>
      <c r="H29" s="64">
        <v>4260</v>
      </c>
      <c r="I29" s="64">
        <v>12073</v>
      </c>
      <c r="J29" s="64">
        <v>64567</v>
      </c>
      <c r="K29" s="62">
        <f t="shared" si="0"/>
        <v>40408.166666666664</v>
      </c>
      <c r="L29" s="62">
        <f t="shared" si="1"/>
        <v>3762.5</v>
      </c>
      <c r="M29" s="62">
        <f t="shared" si="2"/>
        <v>9493.3333333333339</v>
      </c>
      <c r="N29" s="62">
        <f t="shared" si="3"/>
        <v>53664</v>
      </c>
      <c r="P29" s="65">
        <f t="shared" si="4"/>
        <v>643968</v>
      </c>
    </row>
    <row r="30" spans="1:16" x14ac:dyDescent="0.35">
      <c r="A30" s="38">
        <v>34851</v>
      </c>
      <c r="B30" s="61">
        <v>40831</v>
      </c>
      <c r="C30" s="61">
        <v>3935</v>
      </c>
      <c r="D30" s="61">
        <v>9124</v>
      </c>
      <c r="E30" s="61">
        <v>53891</v>
      </c>
      <c r="G30" s="64">
        <v>45813</v>
      </c>
      <c r="H30" s="64">
        <v>5337</v>
      </c>
      <c r="I30" s="64">
        <v>14033</v>
      </c>
      <c r="J30" s="64">
        <v>65183</v>
      </c>
      <c r="K30" s="62">
        <f t="shared" si="0"/>
        <v>40604.166666666664</v>
      </c>
      <c r="L30" s="62">
        <f t="shared" si="1"/>
        <v>3799.0833333333335</v>
      </c>
      <c r="M30" s="62">
        <f t="shared" si="2"/>
        <v>9343.5833333333339</v>
      </c>
      <c r="N30" s="62">
        <f t="shared" si="3"/>
        <v>53746.833333333336</v>
      </c>
      <c r="P30" s="65">
        <f t="shared" si="4"/>
        <v>644962</v>
      </c>
    </row>
    <row r="31" spans="1:16" x14ac:dyDescent="0.35">
      <c r="A31" s="38">
        <v>34881</v>
      </c>
      <c r="B31" s="61">
        <v>40586</v>
      </c>
      <c r="C31" s="61">
        <v>3928</v>
      </c>
      <c r="D31" s="61">
        <v>8900</v>
      </c>
      <c r="E31" s="61">
        <v>53415</v>
      </c>
      <c r="G31" s="64">
        <v>36810</v>
      </c>
      <c r="H31" s="64">
        <v>3464</v>
      </c>
      <c r="I31" s="64">
        <v>6759</v>
      </c>
      <c r="J31" s="64">
        <v>47033</v>
      </c>
      <c r="K31" s="62">
        <f t="shared" si="0"/>
        <v>40516.333333333336</v>
      </c>
      <c r="L31" s="62">
        <f t="shared" si="1"/>
        <v>3808.3333333333335</v>
      </c>
      <c r="M31" s="62">
        <f t="shared" si="2"/>
        <v>9293.25</v>
      </c>
      <c r="N31" s="62">
        <f t="shared" si="3"/>
        <v>53617.916666666664</v>
      </c>
      <c r="P31" s="65">
        <f t="shared" si="4"/>
        <v>643415</v>
      </c>
    </row>
    <row r="32" spans="1:16" x14ac:dyDescent="0.35">
      <c r="A32" s="38">
        <v>34912</v>
      </c>
      <c r="B32" s="61">
        <v>40346</v>
      </c>
      <c r="C32" s="61">
        <v>3882</v>
      </c>
      <c r="D32" s="61">
        <v>8768</v>
      </c>
      <c r="E32" s="61">
        <v>52996</v>
      </c>
      <c r="G32" s="64">
        <v>44372</v>
      </c>
      <c r="H32" s="64">
        <v>3982</v>
      </c>
      <c r="I32" s="64">
        <v>8811</v>
      </c>
      <c r="J32" s="64">
        <v>57165</v>
      </c>
      <c r="K32" s="62">
        <f t="shared" si="0"/>
        <v>40854</v>
      </c>
      <c r="L32" s="62">
        <f t="shared" si="1"/>
        <v>3814.9166666666665</v>
      </c>
      <c r="M32" s="62">
        <f t="shared" si="2"/>
        <v>9327.1666666666661</v>
      </c>
      <c r="N32" s="62">
        <f t="shared" si="3"/>
        <v>53996.083333333336</v>
      </c>
      <c r="P32" s="65">
        <f t="shared" si="4"/>
        <v>647953</v>
      </c>
    </row>
    <row r="33" spans="1:17" x14ac:dyDescent="0.35">
      <c r="A33" s="38">
        <v>34943</v>
      </c>
      <c r="B33" s="61">
        <v>40129</v>
      </c>
      <c r="C33" s="61">
        <v>3827</v>
      </c>
      <c r="D33" s="61">
        <v>8697</v>
      </c>
      <c r="E33" s="61">
        <v>52653</v>
      </c>
      <c r="G33" s="64">
        <v>38599</v>
      </c>
      <c r="H33" s="64">
        <v>3439</v>
      </c>
      <c r="I33" s="64">
        <v>7952</v>
      </c>
      <c r="J33" s="64">
        <v>49990</v>
      </c>
      <c r="K33" s="62">
        <f t="shared" si="0"/>
        <v>40705.333333333336</v>
      </c>
      <c r="L33" s="62">
        <f t="shared" si="1"/>
        <v>3807.4166666666665</v>
      </c>
      <c r="M33" s="62">
        <f t="shared" si="2"/>
        <v>9312.5</v>
      </c>
      <c r="N33" s="62">
        <f t="shared" si="3"/>
        <v>53825.25</v>
      </c>
      <c r="P33" s="65">
        <f t="shared" si="4"/>
        <v>645903</v>
      </c>
    </row>
    <row r="34" spans="1:17" x14ac:dyDescent="0.35">
      <c r="A34" s="38">
        <v>34973</v>
      </c>
      <c r="B34" s="61">
        <v>40091</v>
      </c>
      <c r="C34" s="61">
        <v>3794</v>
      </c>
      <c r="D34" s="61">
        <v>8721</v>
      </c>
      <c r="E34" s="61">
        <v>52606</v>
      </c>
      <c r="G34" s="64">
        <v>39818</v>
      </c>
      <c r="H34" s="64">
        <v>3688</v>
      </c>
      <c r="I34" s="64">
        <v>8074</v>
      </c>
      <c r="J34" s="64">
        <v>51580</v>
      </c>
      <c r="K34" s="62">
        <f t="shared" si="0"/>
        <v>40706.833333333336</v>
      </c>
      <c r="L34" s="62">
        <f t="shared" si="1"/>
        <v>3801.75</v>
      </c>
      <c r="M34" s="62">
        <f t="shared" si="2"/>
        <v>9221.5</v>
      </c>
      <c r="N34" s="62">
        <f t="shared" si="3"/>
        <v>53730.083333333336</v>
      </c>
      <c r="P34" s="65">
        <f t="shared" si="4"/>
        <v>644761</v>
      </c>
    </row>
    <row r="35" spans="1:17" x14ac:dyDescent="0.35">
      <c r="A35" s="38">
        <v>35004</v>
      </c>
      <c r="B35" s="61">
        <v>40172</v>
      </c>
      <c r="C35" s="61">
        <v>3793</v>
      </c>
      <c r="D35" s="61">
        <v>8805</v>
      </c>
      <c r="E35" s="61">
        <v>52770</v>
      </c>
      <c r="G35" s="64">
        <v>42137</v>
      </c>
      <c r="H35" s="64">
        <v>4189</v>
      </c>
      <c r="I35" s="64">
        <v>9200</v>
      </c>
      <c r="J35" s="64">
        <v>55526</v>
      </c>
      <c r="K35" s="62">
        <f t="shared" si="0"/>
        <v>40558.833333333336</v>
      </c>
      <c r="L35" s="62">
        <f t="shared" si="1"/>
        <v>3789.4166666666665</v>
      </c>
      <c r="M35" s="62">
        <f t="shared" si="2"/>
        <v>9068.25</v>
      </c>
      <c r="N35" s="62">
        <f t="shared" si="3"/>
        <v>53416.5</v>
      </c>
      <c r="P35" s="65">
        <f t="shared" si="4"/>
        <v>640998</v>
      </c>
    </row>
    <row r="36" spans="1:17" x14ac:dyDescent="0.35">
      <c r="A36" s="38">
        <v>35034</v>
      </c>
      <c r="B36" s="61">
        <v>40323</v>
      </c>
      <c r="C36" s="61">
        <v>3826</v>
      </c>
      <c r="D36" s="61">
        <v>8905</v>
      </c>
      <c r="E36" s="61">
        <v>53053</v>
      </c>
      <c r="G36" s="64">
        <v>40738</v>
      </c>
      <c r="H36" s="64">
        <v>3726</v>
      </c>
      <c r="I36" s="64">
        <v>8440</v>
      </c>
      <c r="J36" s="64">
        <v>52904</v>
      </c>
      <c r="K36" s="62">
        <f t="shared" si="0"/>
        <v>40697.666666666664</v>
      </c>
      <c r="L36" s="62">
        <f t="shared" si="1"/>
        <v>3808.8333333333335</v>
      </c>
      <c r="M36" s="62">
        <f t="shared" si="2"/>
        <v>9039.9166666666661</v>
      </c>
      <c r="N36" s="62">
        <f t="shared" si="3"/>
        <v>53546.416666666664</v>
      </c>
      <c r="O36" s="63">
        <f>(N36-N24)/N24*100</f>
        <v>4.2678691972167417</v>
      </c>
      <c r="P36" s="65">
        <f t="shared" si="4"/>
        <v>642557</v>
      </c>
      <c r="Q36" s="63">
        <f>(P36-P24)/P24*100</f>
        <v>4.2678691972167417</v>
      </c>
    </row>
    <row r="37" spans="1:17" x14ac:dyDescent="0.35">
      <c r="A37" s="38">
        <v>35065</v>
      </c>
      <c r="B37" s="61">
        <v>40487</v>
      </c>
      <c r="C37" s="61">
        <v>3866</v>
      </c>
      <c r="D37" s="61">
        <v>8957</v>
      </c>
      <c r="E37" s="61">
        <v>53310</v>
      </c>
      <c r="G37" s="64">
        <v>32623</v>
      </c>
      <c r="H37" s="64">
        <v>3324</v>
      </c>
      <c r="I37" s="64">
        <v>6393</v>
      </c>
      <c r="J37" s="64">
        <v>42340</v>
      </c>
      <c r="K37" s="62">
        <f t="shared" si="0"/>
        <v>40587.75</v>
      </c>
      <c r="L37" s="62">
        <f t="shared" si="1"/>
        <v>3847.5833333333335</v>
      </c>
      <c r="M37" s="62">
        <f t="shared" si="2"/>
        <v>9033.0833333333339</v>
      </c>
      <c r="N37" s="62">
        <f t="shared" si="3"/>
        <v>53468.416666666664</v>
      </c>
      <c r="O37" s="63">
        <f t="shared" ref="O37:O100" si="5">(N37-N25)/N25*100</f>
        <v>2.8344253256744283</v>
      </c>
      <c r="P37" s="65">
        <f t="shared" si="4"/>
        <v>641621</v>
      </c>
      <c r="Q37" s="63">
        <f t="shared" ref="Q37:Q100" si="6">(P37-P25)/P25*100</f>
        <v>2.8344253256744283</v>
      </c>
    </row>
    <row r="38" spans="1:17" x14ac:dyDescent="0.35">
      <c r="A38" s="38">
        <v>35096</v>
      </c>
      <c r="B38" s="61">
        <v>40794</v>
      </c>
      <c r="C38" s="61">
        <v>3884</v>
      </c>
      <c r="D38" s="61">
        <v>8979</v>
      </c>
      <c r="E38" s="61">
        <v>53657</v>
      </c>
      <c r="G38" s="64">
        <v>41870</v>
      </c>
      <c r="H38" s="64">
        <v>3822</v>
      </c>
      <c r="I38" s="64">
        <v>8903</v>
      </c>
      <c r="J38" s="64">
        <v>54595</v>
      </c>
      <c r="K38" s="62">
        <f t="shared" si="0"/>
        <v>40872.833333333336</v>
      </c>
      <c r="L38" s="62">
        <f t="shared" si="1"/>
        <v>3893.1666666666665</v>
      </c>
      <c r="M38" s="62">
        <f t="shared" si="2"/>
        <v>9100.25</v>
      </c>
      <c r="N38" s="62">
        <f t="shared" si="3"/>
        <v>53866.25</v>
      </c>
      <c r="O38" s="63">
        <f t="shared" si="5"/>
        <v>3.1548323880592206</v>
      </c>
      <c r="P38" s="65">
        <f t="shared" si="4"/>
        <v>646395</v>
      </c>
      <c r="Q38" s="63">
        <f t="shared" si="6"/>
        <v>3.1548323880592246</v>
      </c>
    </row>
    <row r="39" spans="1:17" x14ac:dyDescent="0.35">
      <c r="A39" s="38">
        <v>35125</v>
      </c>
      <c r="B39" s="61">
        <v>41137</v>
      </c>
      <c r="C39" s="61">
        <v>3876</v>
      </c>
      <c r="D39" s="61">
        <v>8994</v>
      </c>
      <c r="E39" s="61">
        <v>54007</v>
      </c>
      <c r="G39" s="64">
        <v>42720</v>
      </c>
      <c r="H39" s="64">
        <v>4205</v>
      </c>
      <c r="I39" s="64">
        <v>9763</v>
      </c>
      <c r="J39" s="64">
        <v>56688</v>
      </c>
      <c r="K39" s="62">
        <f t="shared" si="0"/>
        <v>40611</v>
      </c>
      <c r="L39" s="62">
        <f t="shared" si="1"/>
        <v>3876.5833333333335</v>
      </c>
      <c r="M39" s="62">
        <f t="shared" si="2"/>
        <v>8995.0833333333339</v>
      </c>
      <c r="N39" s="62">
        <f t="shared" si="3"/>
        <v>53482.666666666664</v>
      </c>
      <c r="O39" s="63">
        <f t="shared" si="5"/>
        <v>1.6940236190403708</v>
      </c>
      <c r="P39" s="65">
        <f t="shared" si="4"/>
        <v>641792</v>
      </c>
      <c r="Q39" s="63">
        <f t="shared" si="6"/>
        <v>1.6940236190403757</v>
      </c>
    </row>
    <row r="40" spans="1:17" x14ac:dyDescent="0.35">
      <c r="A40" s="38">
        <v>35156</v>
      </c>
      <c r="B40" s="61">
        <v>41387</v>
      </c>
      <c r="C40" s="61">
        <v>3863</v>
      </c>
      <c r="D40" s="61">
        <v>8996</v>
      </c>
      <c r="E40" s="61">
        <v>54246</v>
      </c>
      <c r="G40" s="64">
        <v>36853</v>
      </c>
      <c r="H40" s="64">
        <v>3308</v>
      </c>
      <c r="I40" s="64">
        <v>8134</v>
      </c>
      <c r="J40" s="64">
        <v>48295</v>
      </c>
      <c r="K40" s="62">
        <f t="shared" si="0"/>
        <v>40882.25</v>
      </c>
      <c r="L40" s="62">
        <f t="shared" si="1"/>
        <v>3895.3333333333335</v>
      </c>
      <c r="M40" s="62">
        <f t="shared" si="2"/>
        <v>9044.5833333333339</v>
      </c>
      <c r="N40" s="62">
        <f t="shared" si="3"/>
        <v>53822.166666666664</v>
      </c>
      <c r="O40" s="63">
        <f t="shared" si="5"/>
        <v>2.1812146899359055</v>
      </c>
      <c r="P40" s="65">
        <f t="shared" si="4"/>
        <v>645866</v>
      </c>
      <c r="Q40" s="63">
        <f t="shared" si="6"/>
        <v>2.1812146899359099</v>
      </c>
    </row>
    <row r="41" spans="1:17" x14ac:dyDescent="0.35">
      <c r="A41" s="38">
        <v>35186</v>
      </c>
      <c r="B41" s="61">
        <v>41530</v>
      </c>
      <c r="C41" s="61">
        <v>3872</v>
      </c>
      <c r="D41" s="61">
        <v>9010</v>
      </c>
      <c r="E41" s="61">
        <v>54411</v>
      </c>
      <c r="G41" s="64">
        <v>45077</v>
      </c>
      <c r="H41" s="64">
        <v>4475</v>
      </c>
      <c r="I41" s="64">
        <v>10521</v>
      </c>
      <c r="J41" s="64">
        <v>60073</v>
      </c>
      <c r="K41" s="62">
        <f t="shared" si="0"/>
        <v>40619.166666666664</v>
      </c>
      <c r="L41" s="62">
        <f t="shared" si="1"/>
        <v>3913.25</v>
      </c>
      <c r="M41" s="62">
        <f t="shared" si="2"/>
        <v>8915.25</v>
      </c>
      <c r="N41" s="62">
        <f t="shared" si="3"/>
        <v>53447.666666666664</v>
      </c>
      <c r="O41" s="63">
        <f t="shared" si="5"/>
        <v>-0.40312562114888145</v>
      </c>
      <c r="P41" s="65">
        <f t="shared" si="4"/>
        <v>641372</v>
      </c>
      <c r="Q41" s="63">
        <f t="shared" si="6"/>
        <v>-0.40312562114887696</v>
      </c>
    </row>
    <row r="42" spans="1:17" x14ac:dyDescent="0.35">
      <c r="A42" s="38">
        <v>35217</v>
      </c>
      <c r="B42" s="61">
        <v>41554</v>
      </c>
      <c r="C42" s="61">
        <v>3933</v>
      </c>
      <c r="D42" s="61">
        <v>9043</v>
      </c>
      <c r="E42" s="61">
        <v>54530</v>
      </c>
      <c r="G42" s="64">
        <v>46122</v>
      </c>
      <c r="H42" s="64">
        <v>4448</v>
      </c>
      <c r="I42" s="64">
        <v>12592</v>
      </c>
      <c r="J42" s="64">
        <v>63162</v>
      </c>
      <c r="K42" s="62">
        <f t="shared" si="0"/>
        <v>40644.916666666664</v>
      </c>
      <c r="L42" s="62">
        <f t="shared" si="1"/>
        <v>3839.1666666666665</v>
      </c>
      <c r="M42" s="62">
        <f t="shared" si="2"/>
        <v>8795.1666666666661</v>
      </c>
      <c r="N42" s="62">
        <f t="shared" si="3"/>
        <v>53279.25</v>
      </c>
      <c r="O42" s="63">
        <f t="shared" si="5"/>
        <v>-0.86997373488671093</v>
      </c>
      <c r="P42" s="65">
        <f t="shared" si="4"/>
        <v>639351</v>
      </c>
      <c r="Q42" s="63">
        <f t="shared" si="6"/>
        <v>-0.86997373488670648</v>
      </c>
    </row>
    <row r="43" spans="1:17" x14ac:dyDescent="0.35">
      <c r="A43" s="38">
        <v>35247</v>
      </c>
      <c r="B43" s="61">
        <v>41385</v>
      </c>
      <c r="C43" s="61">
        <v>4054</v>
      </c>
      <c r="D43" s="61">
        <v>9074</v>
      </c>
      <c r="E43" s="61">
        <v>54513</v>
      </c>
      <c r="G43" s="64">
        <v>41524</v>
      </c>
      <c r="H43" s="64">
        <v>3863</v>
      </c>
      <c r="I43" s="64">
        <v>8311</v>
      </c>
      <c r="J43" s="64">
        <v>53698</v>
      </c>
      <c r="K43" s="62">
        <f t="shared" si="0"/>
        <v>41037.75</v>
      </c>
      <c r="L43" s="62">
        <f t="shared" si="1"/>
        <v>3872.4166666666665</v>
      </c>
      <c r="M43" s="62">
        <f t="shared" si="2"/>
        <v>8924.5</v>
      </c>
      <c r="N43" s="62">
        <f t="shared" si="3"/>
        <v>53834.666666666664</v>
      </c>
      <c r="O43" s="63">
        <f t="shared" si="5"/>
        <v>0.40424920152623112</v>
      </c>
      <c r="P43" s="65">
        <f t="shared" si="4"/>
        <v>646016</v>
      </c>
      <c r="Q43" s="63">
        <f t="shared" si="6"/>
        <v>0.40424920152623112</v>
      </c>
    </row>
    <row r="44" spans="1:17" x14ac:dyDescent="0.35">
      <c r="A44" s="38">
        <v>35278</v>
      </c>
      <c r="B44" s="61">
        <v>41017</v>
      </c>
      <c r="C44" s="61">
        <v>4220</v>
      </c>
      <c r="D44" s="61">
        <v>9073</v>
      </c>
      <c r="E44" s="61">
        <v>54309</v>
      </c>
      <c r="G44" s="64">
        <v>41920</v>
      </c>
      <c r="H44" s="64">
        <v>4156</v>
      </c>
      <c r="I44" s="64">
        <v>8702</v>
      </c>
      <c r="J44" s="64">
        <v>54778</v>
      </c>
      <c r="K44" s="62">
        <f t="shared" si="0"/>
        <v>40833.416666666664</v>
      </c>
      <c r="L44" s="62">
        <f t="shared" si="1"/>
        <v>3886.9166666666665</v>
      </c>
      <c r="M44" s="62">
        <f t="shared" si="2"/>
        <v>8915.4166666666661</v>
      </c>
      <c r="N44" s="62">
        <f t="shared" si="3"/>
        <v>53635.75</v>
      </c>
      <c r="O44" s="63">
        <f t="shared" si="5"/>
        <v>-0.66733235280954473</v>
      </c>
      <c r="P44" s="65">
        <f t="shared" si="4"/>
        <v>643629</v>
      </c>
      <c r="Q44" s="63">
        <f t="shared" si="6"/>
        <v>-0.66733235280954017</v>
      </c>
    </row>
    <row r="45" spans="1:17" x14ac:dyDescent="0.35">
      <c r="A45" s="38">
        <v>35309</v>
      </c>
      <c r="B45" s="61">
        <v>40651</v>
      </c>
      <c r="C45" s="61">
        <v>4410</v>
      </c>
      <c r="D45" s="61">
        <v>9036</v>
      </c>
      <c r="E45" s="61">
        <v>54096</v>
      </c>
      <c r="G45" s="64">
        <v>38617</v>
      </c>
      <c r="H45" s="64">
        <v>4045</v>
      </c>
      <c r="I45" s="64">
        <v>8370</v>
      </c>
      <c r="J45" s="64">
        <v>51032</v>
      </c>
      <c r="K45" s="62">
        <f t="shared" si="0"/>
        <v>40834.916666666664</v>
      </c>
      <c r="L45" s="62">
        <f t="shared" si="1"/>
        <v>3937.4166666666665</v>
      </c>
      <c r="M45" s="62">
        <f t="shared" si="2"/>
        <v>8950.25</v>
      </c>
      <c r="N45" s="62">
        <f t="shared" si="3"/>
        <v>53722.583333333336</v>
      </c>
      <c r="O45" s="63">
        <f t="shared" si="5"/>
        <v>-0.1907407149370681</v>
      </c>
      <c r="P45" s="65">
        <f t="shared" si="4"/>
        <v>644671</v>
      </c>
      <c r="Q45" s="63">
        <f t="shared" si="6"/>
        <v>-0.19074071493707259</v>
      </c>
    </row>
    <row r="46" spans="1:17" x14ac:dyDescent="0.35">
      <c r="A46" s="38">
        <v>35339</v>
      </c>
      <c r="B46" s="61">
        <v>40461</v>
      </c>
      <c r="C46" s="61">
        <v>4596</v>
      </c>
      <c r="D46" s="61">
        <v>8979</v>
      </c>
      <c r="E46" s="61">
        <v>54035</v>
      </c>
      <c r="G46" s="64">
        <v>42486</v>
      </c>
      <c r="H46" s="64">
        <v>4723</v>
      </c>
      <c r="I46" s="64">
        <v>8596</v>
      </c>
      <c r="J46" s="64">
        <v>55805</v>
      </c>
      <c r="K46" s="62">
        <f t="shared" si="0"/>
        <v>41057.25</v>
      </c>
      <c r="L46" s="62">
        <f t="shared" si="1"/>
        <v>4023.6666666666665</v>
      </c>
      <c r="M46" s="62">
        <f t="shared" si="2"/>
        <v>8993.75</v>
      </c>
      <c r="N46" s="62">
        <f t="shared" si="3"/>
        <v>54074.666666666664</v>
      </c>
      <c r="O46" s="63">
        <f t="shared" si="5"/>
        <v>0.6413229087987552</v>
      </c>
      <c r="P46" s="65">
        <f t="shared" si="4"/>
        <v>648896</v>
      </c>
      <c r="Q46" s="63">
        <f t="shared" si="6"/>
        <v>0.64132290879876419</v>
      </c>
    </row>
    <row r="47" spans="1:17" x14ac:dyDescent="0.35">
      <c r="A47" s="38">
        <v>35370</v>
      </c>
      <c r="B47" s="61">
        <v>40640</v>
      </c>
      <c r="C47" s="61">
        <v>4763</v>
      </c>
      <c r="D47" s="61">
        <v>8942</v>
      </c>
      <c r="E47" s="61">
        <v>54345</v>
      </c>
      <c r="G47" s="64">
        <v>41229</v>
      </c>
      <c r="H47" s="64">
        <v>5127</v>
      </c>
      <c r="I47" s="64">
        <v>9012</v>
      </c>
      <c r="J47" s="64">
        <v>55368</v>
      </c>
      <c r="K47" s="62">
        <f t="shared" si="0"/>
        <v>40981.583333333336</v>
      </c>
      <c r="L47" s="62">
        <f t="shared" si="1"/>
        <v>4101.833333333333</v>
      </c>
      <c r="M47" s="62">
        <f t="shared" si="2"/>
        <v>8978.0833333333339</v>
      </c>
      <c r="N47" s="62">
        <f t="shared" si="3"/>
        <v>54061.5</v>
      </c>
      <c r="O47" s="63">
        <f t="shared" si="5"/>
        <v>1.2074920670579314</v>
      </c>
      <c r="P47" s="65">
        <f t="shared" si="4"/>
        <v>648738</v>
      </c>
      <c r="Q47" s="63">
        <f t="shared" si="6"/>
        <v>1.2074920670579314</v>
      </c>
    </row>
    <row r="48" spans="1:17" x14ac:dyDescent="0.35">
      <c r="A48" s="38">
        <v>35400</v>
      </c>
      <c r="B48" s="61">
        <v>41190</v>
      </c>
      <c r="C48" s="61">
        <v>4910</v>
      </c>
      <c r="D48" s="61">
        <v>8937</v>
      </c>
      <c r="E48" s="61">
        <v>55036</v>
      </c>
      <c r="G48" s="64">
        <v>41017</v>
      </c>
      <c r="H48" s="64">
        <v>4773</v>
      </c>
      <c r="I48" s="64">
        <v>8425</v>
      </c>
      <c r="J48" s="64">
        <v>54215</v>
      </c>
      <c r="K48" s="62">
        <f t="shared" si="0"/>
        <v>41004.833333333336</v>
      </c>
      <c r="L48" s="62">
        <f t="shared" si="1"/>
        <v>4189.083333333333</v>
      </c>
      <c r="M48" s="62">
        <f t="shared" si="2"/>
        <v>8976.8333333333339</v>
      </c>
      <c r="N48" s="62">
        <f t="shared" si="3"/>
        <v>54170.75</v>
      </c>
      <c r="O48" s="63">
        <f t="shared" si="5"/>
        <v>1.1659665990721493</v>
      </c>
      <c r="P48" s="65">
        <f t="shared" si="4"/>
        <v>650049</v>
      </c>
      <c r="Q48" s="63">
        <f t="shared" si="6"/>
        <v>1.1659665990721446</v>
      </c>
    </row>
    <row r="49" spans="1:17" x14ac:dyDescent="0.35">
      <c r="A49" s="38">
        <v>35431</v>
      </c>
      <c r="B49" s="61">
        <v>41945</v>
      </c>
      <c r="C49" s="61">
        <v>5034</v>
      </c>
      <c r="D49" s="61">
        <v>8964</v>
      </c>
      <c r="E49" s="61">
        <v>55944</v>
      </c>
      <c r="G49" s="64">
        <v>34966</v>
      </c>
      <c r="H49" s="64">
        <v>4340</v>
      </c>
      <c r="I49" s="64">
        <v>6436</v>
      </c>
      <c r="J49" s="64">
        <v>45742</v>
      </c>
      <c r="K49" s="62">
        <f t="shared" si="0"/>
        <v>41200.083333333336</v>
      </c>
      <c r="L49" s="62">
        <f t="shared" si="1"/>
        <v>4273.75</v>
      </c>
      <c r="M49" s="62">
        <f t="shared" si="2"/>
        <v>8980.4166666666661</v>
      </c>
      <c r="N49" s="62">
        <f t="shared" si="3"/>
        <v>54454.25</v>
      </c>
      <c r="O49" s="63">
        <f t="shared" si="5"/>
        <v>1.8437675824201563</v>
      </c>
      <c r="P49" s="65">
        <f t="shared" si="4"/>
        <v>653451</v>
      </c>
      <c r="Q49" s="63">
        <f t="shared" si="6"/>
        <v>1.8437675824201514</v>
      </c>
    </row>
    <row r="50" spans="1:17" x14ac:dyDescent="0.35">
      <c r="A50" s="38">
        <v>35462</v>
      </c>
      <c r="B50" s="61">
        <v>42760</v>
      </c>
      <c r="C50" s="61">
        <v>5136</v>
      </c>
      <c r="D50" s="61">
        <v>9030</v>
      </c>
      <c r="E50" s="61">
        <v>56926</v>
      </c>
      <c r="G50" s="64">
        <v>42143</v>
      </c>
      <c r="H50" s="64">
        <v>4816</v>
      </c>
      <c r="I50" s="64">
        <v>8646</v>
      </c>
      <c r="J50" s="64">
        <v>55605</v>
      </c>
      <c r="K50" s="62">
        <f t="shared" si="0"/>
        <v>41222.833333333336</v>
      </c>
      <c r="L50" s="62">
        <f t="shared" si="1"/>
        <v>4356.583333333333</v>
      </c>
      <c r="M50" s="62">
        <f t="shared" si="2"/>
        <v>8959</v>
      </c>
      <c r="N50" s="62">
        <f t="shared" si="3"/>
        <v>54538.416666666664</v>
      </c>
      <c r="O50" s="63">
        <f t="shared" si="5"/>
        <v>1.2478438106730361</v>
      </c>
      <c r="P50" s="65">
        <f t="shared" si="4"/>
        <v>654461</v>
      </c>
      <c r="Q50" s="63">
        <f t="shared" si="6"/>
        <v>1.2478438106730405</v>
      </c>
    </row>
    <row r="51" spans="1:17" x14ac:dyDescent="0.35">
      <c r="A51" s="38">
        <v>35490</v>
      </c>
      <c r="B51" s="61">
        <v>43332</v>
      </c>
      <c r="C51" s="61">
        <v>5218</v>
      </c>
      <c r="D51" s="61">
        <v>9096</v>
      </c>
      <c r="E51" s="61">
        <v>57646</v>
      </c>
      <c r="G51" s="64">
        <v>43050</v>
      </c>
      <c r="H51" s="64">
        <v>5126</v>
      </c>
      <c r="I51" s="64">
        <v>9298</v>
      </c>
      <c r="J51" s="64">
        <v>57474</v>
      </c>
      <c r="K51" s="62">
        <f t="shared" si="0"/>
        <v>41250.333333333336</v>
      </c>
      <c r="L51" s="62">
        <f t="shared" si="1"/>
        <v>4433.333333333333</v>
      </c>
      <c r="M51" s="62">
        <f t="shared" si="2"/>
        <v>8920.25</v>
      </c>
      <c r="N51" s="62">
        <f t="shared" si="3"/>
        <v>54603.916666666664</v>
      </c>
      <c r="O51" s="63">
        <f t="shared" si="5"/>
        <v>2.0964736238532113</v>
      </c>
      <c r="P51" s="65">
        <f t="shared" si="4"/>
        <v>655247</v>
      </c>
      <c r="Q51" s="63">
        <f t="shared" si="6"/>
        <v>2.0964736238532109</v>
      </c>
    </row>
    <row r="52" spans="1:17" x14ac:dyDescent="0.35">
      <c r="A52" s="38">
        <v>35521</v>
      </c>
      <c r="B52" s="61">
        <v>43613</v>
      </c>
      <c r="C52" s="61">
        <v>5295</v>
      </c>
      <c r="D52" s="61">
        <v>9135</v>
      </c>
      <c r="E52" s="61">
        <v>58042</v>
      </c>
      <c r="G52" s="64">
        <v>42137</v>
      </c>
      <c r="H52" s="64">
        <v>5300</v>
      </c>
      <c r="I52" s="64">
        <v>8847</v>
      </c>
      <c r="J52" s="64">
        <v>56284</v>
      </c>
      <c r="K52" s="62">
        <f t="shared" si="0"/>
        <v>41690.666666666664</v>
      </c>
      <c r="L52" s="62">
        <f t="shared" si="1"/>
        <v>4599.333333333333</v>
      </c>
      <c r="M52" s="62">
        <f t="shared" si="2"/>
        <v>8979.6666666666661</v>
      </c>
      <c r="N52" s="62">
        <f t="shared" si="3"/>
        <v>55269.666666666664</v>
      </c>
      <c r="O52" s="63">
        <f t="shared" si="5"/>
        <v>2.6894123548847593</v>
      </c>
      <c r="P52" s="65">
        <f t="shared" si="4"/>
        <v>663236</v>
      </c>
      <c r="Q52" s="63">
        <f t="shared" si="6"/>
        <v>2.6894123548847593</v>
      </c>
    </row>
    <row r="53" spans="1:17" x14ac:dyDescent="0.35">
      <c r="A53" s="38">
        <v>35551</v>
      </c>
      <c r="B53" s="61">
        <v>43773</v>
      </c>
      <c r="C53" s="61">
        <v>5417</v>
      </c>
      <c r="D53" s="61">
        <v>9162</v>
      </c>
      <c r="E53" s="61">
        <v>58352</v>
      </c>
      <c r="G53" s="64">
        <v>43838</v>
      </c>
      <c r="H53" s="64">
        <v>5721</v>
      </c>
      <c r="I53" s="64">
        <v>9939</v>
      </c>
      <c r="J53" s="64">
        <v>59498</v>
      </c>
      <c r="K53" s="62">
        <f t="shared" si="0"/>
        <v>41587.416666666664</v>
      </c>
      <c r="L53" s="62">
        <f t="shared" si="1"/>
        <v>4703.166666666667</v>
      </c>
      <c r="M53" s="62">
        <f t="shared" si="2"/>
        <v>8931.1666666666661</v>
      </c>
      <c r="N53" s="62">
        <f t="shared" si="3"/>
        <v>55221.75</v>
      </c>
      <c r="O53" s="63">
        <f t="shared" si="5"/>
        <v>3.3192905209457271</v>
      </c>
      <c r="P53" s="65">
        <f t="shared" si="4"/>
        <v>662661</v>
      </c>
      <c r="Q53" s="63">
        <f t="shared" si="6"/>
        <v>3.3192905209457226</v>
      </c>
    </row>
    <row r="54" spans="1:17" x14ac:dyDescent="0.35">
      <c r="A54" s="38">
        <v>35582</v>
      </c>
      <c r="B54" s="61">
        <v>44097</v>
      </c>
      <c r="C54" s="61">
        <v>5621</v>
      </c>
      <c r="D54" s="61">
        <v>9193</v>
      </c>
      <c r="E54" s="61">
        <v>58911</v>
      </c>
      <c r="G54" s="64">
        <v>50334</v>
      </c>
      <c r="H54" s="64">
        <v>6707</v>
      </c>
      <c r="I54" s="64">
        <v>13640</v>
      </c>
      <c r="J54" s="64">
        <v>70681</v>
      </c>
      <c r="K54" s="62">
        <f t="shared" si="0"/>
        <v>41938.416666666664</v>
      </c>
      <c r="L54" s="62">
        <f t="shared" si="1"/>
        <v>4891.416666666667</v>
      </c>
      <c r="M54" s="62">
        <f t="shared" si="2"/>
        <v>9018.5</v>
      </c>
      <c r="N54" s="62">
        <f t="shared" si="3"/>
        <v>55848.333333333336</v>
      </c>
      <c r="O54" s="63">
        <f t="shared" si="5"/>
        <v>4.8219209792430187</v>
      </c>
      <c r="P54" s="65">
        <f t="shared" si="4"/>
        <v>670180</v>
      </c>
      <c r="Q54" s="63">
        <f t="shared" si="6"/>
        <v>4.8219209792430133</v>
      </c>
    </row>
    <row r="55" spans="1:17" x14ac:dyDescent="0.35">
      <c r="A55" s="38">
        <v>35612</v>
      </c>
      <c r="B55" s="61">
        <v>44726</v>
      </c>
      <c r="C55" s="61">
        <v>5887</v>
      </c>
      <c r="D55" s="61">
        <v>9241</v>
      </c>
      <c r="E55" s="61">
        <v>59854</v>
      </c>
      <c r="G55" s="64">
        <v>45564</v>
      </c>
      <c r="H55" s="64">
        <v>5451</v>
      </c>
      <c r="I55" s="64">
        <v>8726</v>
      </c>
      <c r="J55" s="64">
        <v>59741</v>
      </c>
      <c r="K55" s="62">
        <f t="shared" si="0"/>
        <v>42275.083333333336</v>
      </c>
      <c r="L55" s="62">
        <f t="shared" si="1"/>
        <v>5023.75</v>
      </c>
      <c r="M55" s="62">
        <f t="shared" si="2"/>
        <v>9053.0833333333339</v>
      </c>
      <c r="N55" s="62">
        <f t="shared" si="3"/>
        <v>56351.916666666664</v>
      </c>
      <c r="O55" s="63">
        <f t="shared" si="5"/>
        <v>4.6758903804240148</v>
      </c>
      <c r="P55" s="65">
        <f t="shared" si="4"/>
        <v>676223</v>
      </c>
      <c r="Q55" s="63">
        <f t="shared" si="6"/>
        <v>4.6758903804240148</v>
      </c>
    </row>
    <row r="56" spans="1:17" x14ac:dyDescent="0.35">
      <c r="A56" s="38">
        <v>35643</v>
      </c>
      <c r="B56" s="61">
        <v>45608</v>
      </c>
      <c r="C56" s="61">
        <v>6207</v>
      </c>
      <c r="D56" s="61">
        <v>9305</v>
      </c>
      <c r="E56" s="61">
        <v>61120</v>
      </c>
      <c r="G56" s="64">
        <v>42051</v>
      </c>
      <c r="H56" s="64">
        <v>5974</v>
      </c>
      <c r="I56" s="64">
        <v>8098</v>
      </c>
      <c r="J56" s="64">
        <v>56123</v>
      </c>
      <c r="K56" s="62">
        <f t="shared" si="0"/>
        <v>42286</v>
      </c>
      <c r="L56" s="62">
        <f t="shared" si="1"/>
        <v>5175.25</v>
      </c>
      <c r="M56" s="62">
        <f t="shared" si="2"/>
        <v>9002.75</v>
      </c>
      <c r="N56" s="62">
        <f t="shared" si="3"/>
        <v>56464</v>
      </c>
      <c r="O56" s="63">
        <f t="shared" si="5"/>
        <v>5.2730688020583294</v>
      </c>
      <c r="P56" s="65">
        <f t="shared" si="4"/>
        <v>677568</v>
      </c>
      <c r="Q56" s="63">
        <f t="shared" si="6"/>
        <v>5.2730688020583294</v>
      </c>
    </row>
    <row r="57" spans="1:17" x14ac:dyDescent="0.35">
      <c r="A57" s="38">
        <v>35674</v>
      </c>
      <c r="B57" s="61">
        <v>46550</v>
      </c>
      <c r="C57" s="61">
        <v>6543</v>
      </c>
      <c r="D57" s="61">
        <v>9387</v>
      </c>
      <c r="E57" s="61">
        <v>62480</v>
      </c>
      <c r="G57" s="64">
        <v>48627</v>
      </c>
      <c r="H57" s="64">
        <v>6214</v>
      </c>
      <c r="I57" s="64">
        <v>9170</v>
      </c>
      <c r="J57" s="64">
        <v>64011</v>
      </c>
      <c r="K57" s="62">
        <f t="shared" si="0"/>
        <v>43120.166666666664</v>
      </c>
      <c r="L57" s="62">
        <f t="shared" si="1"/>
        <v>5356</v>
      </c>
      <c r="M57" s="62">
        <f t="shared" si="2"/>
        <v>9069.4166666666661</v>
      </c>
      <c r="N57" s="62">
        <f t="shared" si="3"/>
        <v>57545.583333333336</v>
      </c>
      <c r="O57" s="63">
        <f t="shared" si="5"/>
        <v>7.1161879470303457</v>
      </c>
      <c r="P57" s="65">
        <f t="shared" si="4"/>
        <v>690547</v>
      </c>
      <c r="Q57" s="63">
        <f t="shared" si="6"/>
        <v>7.1161879470303457</v>
      </c>
    </row>
    <row r="58" spans="1:17" x14ac:dyDescent="0.35">
      <c r="A58" s="38">
        <v>35704</v>
      </c>
      <c r="B58" s="61">
        <v>47299</v>
      </c>
      <c r="C58" s="61">
        <v>6850</v>
      </c>
      <c r="D58" s="61">
        <v>9453</v>
      </c>
      <c r="E58" s="61">
        <v>63603</v>
      </c>
      <c r="G58" s="64">
        <v>49882</v>
      </c>
      <c r="H58" s="64">
        <v>7386</v>
      </c>
      <c r="I58" s="64">
        <v>9314</v>
      </c>
      <c r="J58" s="64">
        <v>66582</v>
      </c>
      <c r="K58" s="62">
        <f t="shared" si="0"/>
        <v>43736.5</v>
      </c>
      <c r="L58" s="62">
        <f t="shared" si="1"/>
        <v>5577.916666666667</v>
      </c>
      <c r="M58" s="62">
        <f t="shared" si="2"/>
        <v>9129.25</v>
      </c>
      <c r="N58" s="62">
        <f t="shared" si="3"/>
        <v>58443.666666666664</v>
      </c>
      <c r="O58" s="63">
        <f t="shared" si="5"/>
        <v>8.0795689910247557</v>
      </c>
      <c r="P58" s="65">
        <f t="shared" si="4"/>
        <v>701324</v>
      </c>
      <c r="Q58" s="63">
        <f t="shared" si="6"/>
        <v>8.0795689910247557</v>
      </c>
    </row>
    <row r="59" spans="1:17" x14ac:dyDescent="0.35">
      <c r="A59" s="38">
        <v>35735</v>
      </c>
      <c r="B59" s="61">
        <v>47646</v>
      </c>
      <c r="C59" s="61">
        <v>7107</v>
      </c>
      <c r="D59" s="61">
        <v>9533</v>
      </c>
      <c r="E59" s="61">
        <v>64286</v>
      </c>
      <c r="G59" s="64">
        <v>48151</v>
      </c>
      <c r="H59" s="64">
        <v>6928</v>
      </c>
      <c r="I59" s="64">
        <v>9049</v>
      </c>
      <c r="J59" s="64">
        <v>64128</v>
      </c>
      <c r="K59" s="62">
        <f t="shared" si="0"/>
        <v>44313.333333333336</v>
      </c>
      <c r="L59" s="62">
        <f t="shared" si="1"/>
        <v>5728</v>
      </c>
      <c r="M59" s="62">
        <f t="shared" si="2"/>
        <v>9132.3333333333339</v>
      </c>
      <c r="N59" s="62">
        <f t="shared" si="3"/>
        <v>59173.666666666664</v>
      </c>
      <c r="O59" s="63">
        <f t="shared" si="5"/>
        <v>9.4562057409925071</v>
      </c>
      <c r="P59" s="65">
        <f t="shared" si="4"/>
        <v>710084</v>
      </c>
      <c r="Q59" s="63">
        <f t="shared" si="6"/>
        <v>9.4562057409925107</v>
      </c>
    </row>
    <row r="60" spans="1:17" x14ac:dyDescent="0.35">
      <c r="A60" s="38">
        <v>35765</v>
      </c>
      <c r="B60" s="61">
        <v>47484</v>
      </c>
      <c r="C60" s="61">
        <v>7297</v>
      </c>
      <c r="D60" s="61">
        <v>9665</v>
      </c>
      <c r="E60" s="61">
        <v>64447</v>
      </c>
      <c r="G60" s="64">
        <v>49610</v>
      </c>
      <c r="H60" s="64">
        <v>7305</v>
      </c>
      <c r="I60" s="64">
        <v>9858</v>
      </c>
      <c r="J60" s="64">
        <v>66773</v>
      </c>
      <c r="K60" s="62">
        <f t="shared" si="0"/>
        <v>45029.416666666664</v>
      </c>
      <c r="L60" s="62">
        <f t="shared" si="1"/>
        <v>5939</v>
      </c>
      <c r="M60" s="62">
        <f t="shared" si="2"/>
        <v>9251.75</v>
      </c>
      <c r="N60" s="62">
        <f t="shared" si="3"/>
        <v>60220.166666666664</v>
      </c>
      <c r="O60" s="63">
        <f t="shared" si="5"/>
        <v>11.167312002633643</v>
      </c>
      <c r="P60" s="65">
        <f t="shared" si="4"/>
        <v>722642</v>
      </c>
      <c r="Q60" s="63">
        <f t="shared" si="6"/>
        <v>11.167312002633647</v>
      </c>
    </row>
    <row r="61" spans="1:17" x14ac:dyDescent="0.35">
      <c r="A61" s="38">
        <v>35796</v>
      </c>
      <c r="B61" s="61">
        <v>47115</v>
      </c>
      <c r="C61" s="61">
        <v>7474</v>
      </c>
      <c r="D61" s="61">
        <v>9865</v>
      </c>
      <c r="E61" s="61">
        <v>64454</v>
      </c>
      <c r="G61" s="64">
        <v>37850</v>
      </c>
      <c r="H61" s="64">
        <v>6516</v>
      </c>
      <c r="I61" s="64">
        <v>6829</v>
      </c>
      <c r="J61" s="64">
        <v>51195</v>
      </c>
      <c r="K61" s="62">
        <f t="shared" si="0"/>
        <v>45269.75</v>
      </c>
      <c r="L61" s="62">
        <f t="shared" si="1"/>
        <v>6120.333333333333</v>
      </c>
      <c r="M61" s="62">
        <f t="shared" si="2"/>
        <v>9284.5</v>
      </c>
      <c r="N61" s="62">
        <f t="shared" si="3"/>
        <v>60674.583333333336</v>
      </c>
      <c r="O61" s="63">
        <f t="shared" si="5"/>
        <v>11.423044727148636</v>
      </c>
      <c r="P61" s="65">
        <f t="shared" si="4"/>
        <v>728095</v>
      </c>
      <c r="Q61" s="63">
        <f t="shared" si="6"/>
        <v>11.42304472714863</v>
      </c>
    </row>
    <row r="62" spans="1:17" x14ac:dyDescent="0.35">
      <c r="A62" s="38">
        <v>35827</v>
      </c>
      <c r="B62" s="61">
        <v>46986</v>
      </c>
      <c r="C62" s="61">
        <v>7663</v>
      </c>
      <c r="D62" s="61">
        <v>10110</v>
      </c>
      <c r="E62" s="61">
        <v>64760</v>
      </c>
      <c r="G62" s="64">
        <v>45763</v>
      </c>
      <c r="H62" s="64">
        <v>6780</v>
      </c>
      <c r="I62" s="64">
        <v>9562</v>
      </c>
      <c r="J62" s="64">
        <v>62105</v>
      </c>
      <c r="K62" s="62">
        <f t="shared" si="0"/>
        <v>45571.416666666664</v>
      </c>
      <c r="L62" s="62">
        <f t="shared" si="1"/>
        <v>6284</v>
      </c>
      <c r="M62" s="62">
        <f t="shared" si="2"/>
        <v>9360.8333333333339</v>
      </c>
      <c r="N62" s="62">
        <f t="shared" si="3"/>
        <v>61216.25</v>
      </c>
      <c r="O62" s="63">
        <f t="shared" si="5"/>
        <v>12.244274295947358</v>
      </c>
      <c r="P62" s="65">
        <f t="shared" si="4"/>
        <v>734595</v>
      </c>
      <c r="Q62" s="63">
        <f t="shared" si="6"/>
        <v>12.244274295947353</v>
      </c>
    </row>
    <row r="63" spans="1:17" x14ac:dyDescent="0.35">
      <c r="A63" s="38">
        <v>35855</v>
      </c>
      <c r="B63" s="61">
        <v>47445</v>
      </c>
      <c r="C63" s="61">
        <v>7837</v>
      </c>
      <c r="D63" s="61">
        <v>10353</v>
      </c>
      <c r="E63" s="61">
        <v>65636</v>
      </c>
      <c r="G63" s="64">
        <v>49123</v>
      </c>
      <c r="H63" s="64">
        <v>8432</v>
      </c>
      <c r="I63" s="64">
        <v>10990</v>
      </c>
      <c r="J63" s="64">
        <v>68545</v>
      </c>
      <c r="K63" s="62">
        <f t="shared" si="0"/>
        <v>46077.5</v>
      </c>
      <c r="L63" s="62">
        <f t="shared" si="1"/>
        <v>6559.5</v>
      </c>
      <c r="M63" s="62">
        <f t="shared" si="2"/>
        <v>9501.8333333333339</v>
      </c>
      <c r="N63" s="62">
        <f t="shared" si="3"/>
        <v>62138.833333333336</v>
      </c>
      <c r="O63" s="63">
        <f t="shared" si="5"/>
        <v>13.799223804153252</v>
      </c>
      <c r="P63" s="65">
        <f t="shared" si="4"/>
        <v>745666</v>
      </c>
      <c r="Q63" s="63">
        <f t="shared" si="6"/>
        <v>13.799223804153243</v>
      </c>
    </row>
    <row r="64" spans="1:17" x14ac:dyDescent="0.35">
      <c r="A64" s="38">
        <v>35886</v>
      </c>
      <c r="B64" s="61">
        <v>48444</v>
      </c>
      <c r="C64" s="61">
        <v>7972</v>
      </c>
      <c r="D64" s="61">
        <v>10553</v>
      </c>
      <c r="E64" s="61">
        <v>66968</v>
      </c>
      <c r="G64" s="64">
        <v>43059</v>
      </c>
      <c r="H64" s="64">
        <v>7607</v>
      </c>
      <c r="I64" s="64">
        <v>10136</v>
      </c>
      <c r="J64" s="64">
        <v>60802</v>
      </c>
      <c r="K64" s="62">
        <f t="shared" si="0"/>
        <v>46154.333333333336</v>
      </c>
      <c r="L64" s="62">
        <f t="shared" si="1"/>
        <v>6751.75</v>
      </c>
      <c r="M64" s="62">
        <f t="shared" si="2"/>
        <v>9609.25</v>
      </c>
      <c r="N64" s="62">
        <f t="shared" si="3"/>
        <v>62515.333333333336</v>
      </c>
      <c r="O64" s="63">
        <f t="shared" si="5"/>
        <v>13.109662322310619</v>
      </c>
      <c r="P64" s="65">
        <f t="shared" si="4"/>
        <v>750184</v>
      </c>
      <c r="Q64" s="63">
        <f t="shared" si="6"/>
        <v>13.109662322310612</v>
      </c>
    </row>
    <row r="65" spans="1:17" x14ac:dyDescent="0.35">
      <c r="A65" s="38">
        <v>35916</v>
      </c>
      <c r="B65" s="61">
        <v>49525</v>
      </c>
      <c r="C65" s="61">
        <v>8033</v>
      </c>
      <c r="D65" s="61">
        <v>10641</v>
      </c>
      <c r="E65" s="61">
        <v>68199</v>
      </c>
      <c r="G65" s="64">
        <v>47472</v>
      </c>
      <c r="H65" s="64">
        <v>8193</v>
      </c>
      <c r="I65" s="64">
        <v>11269</v>
      </c>
      <c r="J65" s="64">
        <v>66934</v>
      </c>
      <c r="K65" s="62">
        <f t="shared" si="0"/>
        <v>46457.166666666664</v>
      </c>
      <c r="L65" s="62">
        <f t="shared" si="1"/>
        <v>6957.75</v>
      </c>
      <c r="M65" s="62">
        <f t="shared" si="2"/>
        <v>9720.0833333333339</v>
      </c>
      <c r="N65" s="62">
        <f t="shared" si="3"/>
        <v>63135</v>
      </c>
      <c r="O65" s="63">
        <f t="shared" si="5"/>
        <v>14.329951513669887</v>
      </c>
      <c r="P65" s="65">
        <f t="shared" si="4"/>
        <v>757620</v>
      </c>
      <c r="Q65" s="63">
        <f t="shared" si="6"/>
        <v>14.329951513669887</v>
      </c>
    </row>
    <row r="66" spans="1:17" x14ac:dyDescent="0.35">
      <c r="A66" s="38">
        <v>35947</v>
      </c>
      <c r="B66" s="61">
        <v>50338</v>
      </c>
      <c r="C66" s="61">
        <v>8036</v>
      </c>
      <c r="D66" s="61">
        <v>10645</v>
      </c>
      <c r="E66" s="61">
        <v>69019</v>
      </c>
      <c r="G66" s="64">
        <v>62972</v>
      </c>
      <c r="H66" s="64">
        <v>10907</v>
      </c>
      <c r="I66" s="64">
        <v>16120</v>
      </c>
      <c r="J66" s="64">
        <v>89999</v>
      </c>
      <c r="K66" s="62">
        <f t="shared" si="0"/>
        <v>47510.333333333336</v>
      </c>
      <c r="L66" s="62">
        <f t="shared" si="1"/>
        <v>7307.75</v>
      </c>
      <c r="M66" s="62">
        <f t="shared" si="2"/>
        <v>9926.75</v>
      </c>
      <c r="N66" s="62">
        <f t="shared" si="3"/>
        <v>64744.833333333336</v>
      </c>
      <c r="O66" s="63">
        <f t="shared" si="5"/>
        <v>15.929750216359784</v>
      </c>
      <c r="P66" s="65">
        <f t="shared" si="4"/>
        <v>776938</v>
      </c>
      <c r="Q66" s="63">
        <f t="shared" si="6"/>
        <v>15.929750216359784</v>
      </c>
    </row>
    <row r="67" spans="1:17" x14ac:dyDescent="0.35">
      <c r="A67" s="38">
        <v>35977</v>
      </c>
      <c r="B67" s="61">
        <v>50621</v>
      </c>
      <c r="C67" s="61">
        <v>8051</v>
      </c>
      <c r="D67" s="61">
        <v>10618</v>
      </c>
      <c r="E67" s="61">
        <v>69290</v>
      </c>
      <c r="G67" s="64">
        <v>53763</v>
      </c>
      <c r="H67" s="64">
        <v>7348</v>
      </c>
      <c r="I67" s="64">
        <v>9929</v>
      </c>
      <c r="J67" s="64">
        <v>71040</v>
      </c>
      <c r="K67" s="62">
        <f t="shared" si="0"/>
        <v>48193.583333333336</v>
      </c>
      <c r="L67" s="62">
        <f t="shared" si="1"/>
        <v>7465.833333333333</v>
      </c>
      <c r="M67" s="62">
        <f t="shared" si="2"/>
        <v>10027</v>
      </c>
      <c r="N67" s="62">
        <f t="shared" si="3"/>
        <v>65686.416666666672</v>
      </c>
      <c r="O67" s="63">
        <f t="shared" si="5"/>
        <v>16.564653967700018</v>
      </c>
      <c r="P67" s="65">
        <f t="shared" si="4"/>
        <v>788237</v>
      </c>
      <c r="Q67" s="63">
        <f t="shared" si="6"/>
        <v>16.564653967700004</v>
      </c>
    </row>
    <row r="68" spans="1:17" x14ac:dyDescent="0.35">
      <c r="A68" s="38">
        <v>36008</v>
      </c>
      <c r="B68" s="61">
        <v>50328</v>
      </c>
      <c r="C68" s="61">
        <v>8086</v>
      </c>
      <c r="D68" s="61">
        <v>10614</v>
      </c>
      <c r="E68" s="61">
        <v>69027</v>
      </c>
      <c r="G68" s="64">
        <v>48074</v>
      </c>
      <c r="H68" s="64">
        <v>7374</v>
      </c>
      <c r="I68" s="64">
        <v>9492</v>
      </c>
      <c r="J68" s="64">
        <v>64940</v>
      </c>
      <c r="K68" s="62">
        <f t="shared" si="0"/>
        <v>48695.5</v>
      </c>
      <c r="L68" s="62">
        <f t="shared" si="1"/>
        <v>7582.5</v>
      </c>
      <c r="M68" s="62">
        <f t="shared" si="2"/>
        <v>10143.166666666666</v>
      </c>
      <c r="N68" s="62">
        <f t="shared" si="3"/>
        <v>66421.166666666672</v>
      </c>
      <c r="O68" s="63">
        <f t="shared" si="5"/>
        <v>17.634540001889118</v>
      </c>
      <c r="P68" s="65">
        <f t="shared" si="4"/>
        <v>797054</v>
      </c>
      <c r="Q68" s="63">
        <f t="shared" si="6"/>
        <v>17.634540001889111</v>
      </c>
    </row>
    <row r="69" spans="1:17" x14ac:dyDescent="0.35">
      <c r="A69" s="38">
        <v>36039</v>
      </c>
      <c r="B69" s="61">
        <v>49462</v>
      </c>
      <c r="C69" s="61">
        <v>8104</v>
      </c>
      <c r="D69" s="61">
        <v>10656</v>
      </c>
      <c r="E69" s="61">
        <v>68222</v>
      </c>
      <c r="G69" s="64">
        <v>46611</v>
      </c>
      <c r="H69" s="64">
        <v>7937</v>
      </c>
      <c r="I69" s="64">
        <v>10139</v>
      </c>
      <c r="J69" s="64">
        <v>64687</v>
      </c>
      <c r="K69" s="62">
        <f t="shared" si="0"/>
        <v>48527.5</v>
      </c>
      <c r="L69" s="62">
        <f t="shared" si="1"/>
        <v>7726.083333333333</v>
      </c>
      <c r="M69" s="62">
        <f t="shared" si="2"/>
        <v>10223.916666666666</v>
      </c>
      <c r="N69" s="62">
        <f t="shared" si="3"/>
        <v>66477.5</v>
      </c>
      <c r="O69" s="63">
        <f t="shared" si="5"/>
        <v>15.521463419578966</v>
      </c>
      <c r="P69" s="65">
        <f t="shared" si="4"/>
        <v>797730</v>
      </c>
      <c r="Q69" s="63">
        <f t="shared" si="6"/>
        <v>15.521463419578971</v>
      </c>
    </row>
    <row r="70" spans="1:17" x14ac:dyDescent="0.35">
      <c r="A70" s="38">
        <v>36069</v>
      </c>
      <c r="B70" s="61">
        <v>48323</v>
      </c>
      <c r="C70" s="61">
        <v>8113</v>
      </c>
      <c r="D70" s="61">
        <v>10742</v>
      </c>
      <c r="E70" s="61">
        <v>67178</v>
      </c>
      <c r="G70" s="64">
        <v>48317</v>
      </c>
      <c r="H70" s="64">
        <v>7463</v>
      </c>
      <c r="I70" s="64">
        <v>9803</v>
      </c>
      <c r="J70" s="64">
        <v>65583</v>
      </c>
      <c r="K70" s="62">
        <f t="shared" si="0"/>
        <v>48397.083333333336</v>
      </c>
      <c r="L70" s="62">
        <f t="shared" si="1"/>
        <v>7732.5</v>
      </c>
      <c r="M70" s="62">
        <f t="shared" si="2"/>
        <v>10264.666666666666</v>
      </c>
      <c r="N70" s="62">
        <f t="shared" si="3"/>
        <v>66394.25</v>
      </c>
      <c r="O70" s="63">
        <f t="shared" si="5"/>
        <v>13.603840735523102</v>
      </c>
      <c r="P70" s="65">
        <f t="shared" si="4"/>
        <v>796731</v>
      </c>
      <c r="Q70" s="63">
        <f t="shared" si="6"/>
        <v>13.603840735523095</v>
      </c>
    </row>
    <row r="71" spans="1:17" x14ac:dyDescent="0.35">
      <c r="A71" s="38">
        <v>36100</v>
      </c>
      <c r="B71" s="61">
        <v>47398</v>
      </c>
      <c r="C71" s="61">
        <v>8114</v>
      </c>
      <c r="D71" s="61">
        <v>10835</v>
      </c>
      <c r="E71" s="61">
        <v>66348</v>
      </c>
      <c r="G71" s="64">
        <v>49611</v>
      </c>
      <c r="H71" s="64">
        <v>9053</v>
      </c>
      <c r="I71" s="64">
        <v>11613</v>
      </c>
      <c r="J71" s="64">
        <v>70277</v>
      </c>
      <c r="K71" s="62">
        <f t="shared" si="0"/>
        <v>48518.75</v>
      </c>
      <c r="L71" s="62">
        <f t="shared" si="1"/>
        <v>7909.583333333333</v>
      </c>
      <c r="M71" s="62">
        <f t="shared" si="2"/>
        <v>10478.333333333334</v>
      </c>
      <c r="N71" s="62">
        <f t="shared" si="3"/>
        <v>66906.666666666672</v>
      </c>
      <c r="O71" s="63">
        <f t="shared" si="5"/>
        <v>13.068313044653884</v>
      </c>
      <c r="P71" s="65">
        <f t="shared" si="4"/>
        <v>802880</v>
      </c>
      <c r="Q71" s="63">
        <f t="shared" si="6"/>
        <v>13.068313044653873</v>
      </c>
    </row>
    <row r="72" spans="1:17" x14ac:dyDescent="0.35">
      <c r="A72" s="38">
        <v>36130</v>
      </c>
      <c r="B72" s="61">
        <v>46931</v>
      </c>
      <c r="C72" s="61">
        <v>8115</v>
      </c>
      <c r="D72" s="61">
        <v>10859</v>
      </c>
      <c r="E72" s="61">
        <v>65905</v>
      </c>
      <c r="G72" s="64">
        <v>51745</v>
      </c>
      <c r="H72" s="64">
        <v>8941</v>
      </c>
      <c r="I72" s="64">
        <v>10876</v>
      </c>
      <c r="J72" s="64">
        <v>71562</v>
      </c>
      <c r="K72" s="62">
        <f t="shared" si="0"/>
        <v>48696.666666666664</v>
      </c>
      <c r="L72" s="62">
        <f t="shared" si="1"/>
        <v>8045.916666666667</v>
      </c>
      <c r="M72" s="62">
        <f t="shared" si="2"/>
        <v>10563.166666666666</v>
      </c>
      <c r="N72" s="62">
        <f t="shared" si="3"/>
        <v>67305.75</v>
      </c>
      <c r="O72" s="63">
        <f t="shared" si="5"/>
        <v>11.766130393749606</v>
      </c>
      <c r="P72" s="65">
        <f t="shared" si="4"/>
        <v>807669</v>
      </c>
      <c r="Q72" s="63">
        <f t="shared" si="6"/>
        <v>11.766130393749602</v>
      </c>
    </row>
    <row r="73" spans="1:17" x14ac:dyDescent="0.35">
      <c r="A73" s="38">
        <v>36161</v>
      </c>
      <c r="B73" s="61">
        <v>46923</v>
      </c>
      <c r="C73" s="61">
        <v>8172</v>
      </c>
      <c r="D73" s="61">
        <v>10814</v>
      </c>
      <c r="E73" s="61">
        <v>65909</v>
      </c>
      <c r="G73" s="64">
        <v>35521</v>
      </c>
      <c r="H73" s="64">
        <v>5834</v>
      </c>
      <c r="I73" s="64">
        <v>7463</v>
      </c>
      <c r="J73" s="64">
        <v>48818</v>
      </c>
      <c r="K73" s="62">
        <f t="shared" si="0"/>
        <v>48502.583333333336</v>
      </c>
      <c r="L73" s="62">
        <f t="shared" si="1"/>
        <v>7989.083333333333</v>
      </c>
      <c r="M73" s="62">
        <f t="shared" si="2"/>
        <v>10616</v>
      </c>
      <c r="N73" s="62">
        <f t="shared" si="3"/>
        <v>67107.666666666672</v>
      </c>
      <c r="O73" s="63">
        <f t="shared" si="5"/>
        <v>10.602599935447987</v>
      </c>
      <c r="P73" s="65">
        <f t="shared" si="4"/>
        <v>805292</v>
      </c>
      <c r="Q73" s="63">
        <f t="shared" si="6"/>
        <v>10.602599935447984</v>
      </c>
    </row>
    <row r="74" spans="1:17" x14ac:dyDescent="0.35">
      <c r="A74" s="38">
        <v>36192</v>
      </c>
      <c r="B74" s="61">
        <v>47131</v>
      </c>
      <c r="C74" s="61">
        <v>8330</v>
      </c>
      <c r="D74" s="61">
        <v>10734</v>
      </c>
      <c r="E74" s="61">
        <v>66194</v>
      </c>
      <c r="G74" s="64">
        <v>42524</v>
      </c>
      <c r="H74" s="64">
        <v>7487</v>
      </c>
      <c r="I74" s="64">
        <v>9879</v>
      </c>
      <c r="J74" s="64">
        <v>59890</v>
      </c>
      <c r="K74" s="62">
        <f t="shared" si="0"/>
        <v>48232.666666666664</v>
      </c>
      <c r="L74" s="62">
        <f t="shared" si="1"/>
        <v>8048</v>
      </c>
      <c r="M74" s="62">
        <f t="shared" si="2"/>
        <v>10642.416666666666</v>
      </c>
      <c r="N74" s="62">
        <f t="shared" si="3"/>
        <v>66923.083333333328</v>
      </c>
      <c r="O74" s="63">
        <f t="shared" si="5"/>
        <v>9.3224157528978466</v>
      </c>
      <c r="P74" s="65">
        <f t="shared" si="4"/>
        <v>803077</v>
      </c>
      <c r="Q74" s="63">
        <f t="shared" si="6"/>
        <v>9.3224157528978555</v>
      </c>
    </row>
    <row r="75" spans="1:17" x14ac:dyDescent="0.35">
      <c r="A75" s="38">
        <v>36220</v>
      </c>
      <c r="B75" s="61">
        <v>47334</v>
      </c>
      <c r="C75" s="61">
        <v>8595</v>
      </c>
      <c r="D75" s="61">
        <v>10686</v>
      </c>
      <c r="E75" s="61">
        <v>66614</v>
      </c>
      <c r="G75" s="64">
        <v>54112</v>
      </c>
      <c r="H75" s="64">
        <v>10516</v>
      </c>
      <c r="I75" s="64">
        <v>12383</v>
      </c>
      <c r="J75" s="64">
        <v>77011</v>
      </c>
      <c r="K75" s="62">
        <f t="shared" si="0"/>
        <v>48648.416666666664</v>
      </c>
      <c r="L75" s="62">
        <f t="shared" si="1"/>
        <v>8221.6666666666661</v>
      </c>
      <c r="M75" s="62">
        <f t="shared" si="2"/>
        <v>10758.5</v>
      </c>
      <c r="N75" s="62">
        <f t="shared" si="3"/>
        <v>67628.583333333328</v>
      </c>
      <c r="O75" s="63">
        <f t="shared" si="5"/>
        <v>8.834652511982565</v>
      </c>
      <c r="P75" s="65">
        <f t="shared" si="4"/>
        <v>811543</v>
      </c>
      <c r="Q75" s="63">
        <f t="shared" si="6"/>
        <v>8.8346525119825774</v>
      </c>
    </row>
    <row r="76" spans="1:17" x14ac:dyDescent="0.35">
      <c r="A76" s="38">
        <v>36251</v>
      </c>
      <c r="B76" s="61">
        <v>47307</v>
      </c>
      <c r="C76" s="61">
        <v>8869</v>
      </c>
      <c r="D76" s="61">
        <v>10681</v>
      </c>
      <c r="E76" s="61">
        <v>66857</v>
      </c>
      <c r="G76" s="64">
        <v>44514</v>
      </c>
      <c r="H76" s="64">
        <v>7931</v>
      </c>
      <c r="I76" s="64">
        <v>9331</v>
      </c>
      <c r="J76" s="64">
        <v>61776</v>
      </c>
      <c r="K76" s="62">
        <f t="shared" si="0"/>
        <v>48769.666666666664</v>
      </c>
      <c r="L76" s="62">
        <f t="shared" si="1"/>
        <v>8248.6666666666661</v>
      </c>
      <c r="M76" s="62">
        <f t="shared" si="2"/>
        <v>10691.416666666666</v>
      </c>
      <c r="N76" s="62">
        <f t="shared" si="3"/>
        <v>67709.75</v>
      </c>
      <c r="O76" s="63">
        <f t="shared" si="5"/>
        <v>8.3090281850852534</v>
      </c>
      <c r="P76" s="65">
        <f t="shared" si="4"/>
        <v>812517</v>
      </c>
      <c r="Q76" s="63">
        <f t="shared" si="6"/>
        <v>8.3090281850852588</v>
      </c>
    </row>
    <row r="77" spans="1:17" x14ac:dyDescent="0.35">
      <c r="A77" s="38">
        <v>36281</v>
      </c>
      <c r="B77" s="61">
        <v>46880</v>
      </c>
      <c r="C77" s="61">
        <v>9059</v>
      </c>
      <c r="D77" s="61">
        <v>10721</v>
      </c>
      <c r="E77" s="61">
        <v>66661</v>
      </c>
      <c r="G77" s="64">
        <v>45359</v>
      </c>
      <c r="H77" s="64">
        <v>9114</v>
      </c>
      <c r="I77" s="64">
        <v>11283</v>
      </c>
      <c r="J77" s="64">
        <v>65756</v>
      </c>
      <c r="K77" s="62">
        <f t="shared" si="0"/>
        <v>48593.583333333336</v>
      </c>
      <c r="L77" s="62">
        <f t="shared" si="1"/>
        <v>8325.4166666666661</v>
      </c>
      <c r="M77" s="62">
        <f t="shared" si="2"/>
        <v>10692.583333333334</v>
      </c>
      <c r="N77" s="62">
        <f t="shared" si="3"/>
        <v>67611.583333333328</v>
      </c>
      <c r="O77" s="63">
        <f t="shared" si="5"/>
        <v>7.0904939151553474</v>
      </c>
      <c r="P77" s="65">
        <f t="shared" si="4"/>
        <v>811339</v>
      </c>
      <c r="Q77" s="63">
        <f t="shared" si="6"/>
        <v>7.0904939151553545</v>
      </c>
    </row>
    <row r="78" spans="1:17" x14ac:dyDescent="0.35">
      <c r="A78" s="38">
        <v>36312</v>
      </c>
      <c r="B78" s="61">
        <v>46008</v>
      </c>
      <c r="C78" s="61">
        <v>9119</v>
      </c>
      <c r="D78" s="61">
        <v>10821</v>
      </c>
      <c r="E78" s="61">
        <v>65948</v>
      </c>
      <c r="G78" s="64">
        <v>55548</v>
      </c>
      <c r="H78" s="64">
        <v>12785</v>
      </c>
      <c r="I78" s="64">
        <v>16128</v>
      </c>
      <c r="J78" s="64">
        <v>84461</v>
      </c>
      <c r="K78" s="62">
        <f t="shared" si="0"/>
        <v>47974.916666666664</v>
      </c>
      <c r="L78" s="62">
        <f t="shared" si="1"/>
        <v>8481.9166666666661</v>
      </c>
      <c r="M78" s="62">
        <f t="shared" si="2"/>
        <v>10693.25</v>
      </c>
      <c r="N78" s="62">
        <f t="shared" si="3"/>
        <v>67150.083333333328</v>
      </c>
      <c r="O78" s="63">
        <f t="shared" si="5"/>
        <v>3.7149682471445482</v>
      </c>
      <c r="P78" s="65">
        <f t="shared" si="4"/>
        <v>805801</v>
      </c>
      <c r="Q78" s="63">
        <f t="shared" si="6"/>
        <v>3.7149682471445602</v>
      </c>
    </row>
    <row r="79" spans="1:17" x14ac:dyDescent="0.35">
      <c r="A79" s="38">
        <v>36342</v>
      </c>
      <c r="B79" s="61">
        <v>44961</v>
      </c>
      <c r="C79" s="61">
        <v>8740</v>
      </c>
      <c r="D79" s="61">
        <v>11005</v>
      </c>
      <c r="E79" s="61">
        <v>64707</v>
      </c>
      <c r="G79" s="64">
        <v>44340</v>
      </c>
      <c r="H79" s="64">
        <v>8002</v>
      </c>
      <c r="I79" s="64">
        <v>10562</v>
      </c>
      <c r="J79" s="64">
        <v>62904</v>
      </c>
      <c r="K79" s="62">
        <f t="shared" si="0"/>
        <v>47189.666666666664</v>
      </c>
      <c r="L79" s="62">
        <f t="shared" si="1"/>
        <v>8536.4166666666661</v>
      </c>
      <c r="M79" s="62">
        <f t="shared" si="2"/>
        <v>10746</v>
      </c>
      <c r="N79" s="62">
        <f t="shared" si="3"/>
        <v>66472.083333333328</v>
      </c>
      <c r="O79" s="63">
        <f t="shared" si="5"/>
        <v>1.1960869636923772</v>
      </c>
      <c r="P79" s="65">
        <f t="shared" si="4"/>
        <v>797665</v>
      </c>
      <c r="Q79" s="63">
        <f t="shared" si="6"/>
        <v>1.1960869636923921</v>
      </c>
    </row>
    <row r="80" spans="1:17" x14ac:dyDescent="0.35">
      <c r="A80" s="38">
        <v>36373</v>
      </c>
      <c r="B80" s="61">
        <v>44093</v>
      </c>
      <c r="C80" s="61">
        <v>8615</v>
      </c>
      <c r="D80" s="61">
        <v>11263</v>
      </c>
      <c r="E80" s="61">
        <v>63971</v>
      </c>
      <c r="G80" s="64">
        <v>43521</v>
      </c>
      <c r="H80" s="64">
        <v>8199</v>
      </c>
      <c r="I80" s="64">
        <v>10654</v>
      </c>
      <c r="J80" s="64">
        <v>62374</v>
      </c>
      <c r="K80" s="62">
        <f t="shared" si="0"/>
        <v>46810.25</v>
      </c>
      <c r="L80" s="62">
        <f t="shared" si="1"/>
        <v>8605.1666666666661</v>
      </c>
      <c r="M80" s="62">
        <f t="shared" si="2"/>
        <v>10842.833333333334</v>
      </c>
      <c r="N80" s="62">
        <f t="shared" si="3"/>
        <v>66258.25</v>
      </c>
      <c r="O80" s="63">
        <f t="shared" si="5"/>
        <v>-0.24527823710815805</v>
      </c>
      <c r="P80" s="65">
        <f t="shared" si="4"/>
        <v>795099</v>
      </c>
      <c r="Q80" s="63">
        <f t="shared" si="6"/>
        <v>-0.24527823710815078</v>
      </c>
    </row>
    <row r="81" spans="1:17" x14ac:dyDescent="0.35">
      <c r="A81" s="38">
        <v>36404</v>
      </c>
      <c r="B81" s="61">
        <v>43673</v>
      </c>
      <c r="C81" s="61">
        <v>8543</v>
      </c>
      <c r="D81" s="61">
        <v>11540</v>
      </c>
      <c r="E81" s="61">
        <v>63755</v>
      </c>
      <c r="G81" s="64">
        <v>42102</v>
      </c>
      <c r="H81" s="64">
        <v>7838</v>
      </c>
      <c r="I81" s="64">
        <v>10164</v>
      </c>
      <c r="J81" s="64">
        <v>60104</v>
      </c>
      <c r="K81" s="62">
        <f t="shared" si="0"/>
        <v>46434.5</v>
      </c>
      <c r="L81" s="62">
        <f t="shared" si="1"/>
        <v>8596.9166666666661</v>
      </c>
      <c r="M81" s="62">
        <f t="shared" si="2"/>
        <v>10844.916666666666</v>
      </c>
      <c r="N81" s="62">
        <f t="shared" si="3"/>
        <v>65876.333333333328</v>
      </c>
      <c r="O81" s="63">
        <f t="shared" si="5"/>
        <v>-0.90431599664047468</v>
      </c>
      <c r="P81" s="65">
        <f t="shared" si="4"/>
        <v>790516</v>
      </c>
      <c r="Q81" s="63">
        <f t="shared" si="6"/>
        <v>-0.90431599664046736</v>
      </c>
    </row>
    <row r="82" spans="1:17" x14ac:dyDescent="0.35">
      <c r="A82" s="38">
        <v>36434</v>
      </c>
      <c r="B82" s="61">
        <v>43713</v>
      </c>
      <c r="C82" s="61">
        <v>8544</v>
      </c>
      <c r="D82" s="61">
        <v>11760</v>
      </c>
      <c r="E82" s="61">
        <v>64017</v>
      </c>
      <c r="G82" s="64">
        <v>42162</v>
      </c>
      <c r="H82" s="64">
        <v>7955</v>
      </c>
      <c r="I82" s="64">
        <v>11139</v>
      </c>
      <c r="J82" s="64">
        <v>61256</v>
      </c>
      <c r="K82" s="62">
        <f t="shared" si="0"/>
        <v>45921.583333333336</v>
      </c>
      <c r="L82" s="62">
        <f t="shared" si="1"/>
        <v>8637.9166666666661</v>
      </c>
      <c r="M82" s="62">
        <f t="shared" si="2"/>
        <v>10956.25</v>
      </c>
      <c r="N82" s="62">
        <f t="shared" si="3"/>
        <v>65515.75</v>
      </c>
      <c r="O82" s="63">
        <f t="shared" si="5"/>
        <v>-1.3231567492666911</v>
      </c>
      <c r="P82" s="65">
        <f t="shared" si="4"/>
        <v>786189</v>
      </c>
      <c r="Q82" s="63">
        <f t="shared" si="6"/>
        <v>-1.3231567492666911</v>
      </c>
    </row>
    <row r="83" spans="1:17" x14ac:dyDescent="0.35">
      <c r="A83" s="38">
        <v>36465</v>
      </c>
      <c r="B83" s="61">
        <v>43915</v>
      </c>
      <c r="C83" s="61">
        <v>8583</v>
      </c>
      <c r="D83" s="61">
        <v>11842</v>
      </c>
      <c r="E83" s="61">
        <v>64340</v>
      </c>
      <c r="G83" s="64">
        <v>47807</v>
      </c>
      <c r="H83" s="64">
        <v>9093</v>
      </c>
      <c r="I83" s="64">
        <v>13021</v>
      </c>
      <c r="J83" s="64">
        <v>69921</v>
      </c>
      <c r="K83" s="62">
        <f t="shared" si="0"/>
        <v>45771.25</v>
      </c>
      <c r="L83" s="62">
        <f t="shared" si="1"/>
        <v>8641.25</v>
      </c>
      <c r="M83" s="62">
        <f t="shared" si="2"/>
        <v>11073.583333333334</v>
      </c>
      <c r="N83" s="62">
        <f t="shared" si="3"/>
        <v>65486.083333333336</v>
      </c>
      <c r="O83" s="63">
        <f t="shared" si="5"/>
        <v>-2.123231367078521</v>
      </c>
      <c r="P83" s="65">
        <f t="shared" si="4"/>
        <v>785833</v>
      </c>
      <c r="Q83" s="63">
        <f t="shared" si="6"/>
        <v>-2.1232313670785175</v>
      </c>
    </row>
    <row r="84" spans="1:17" x14ac:dyDescent="0.35">
      <c r="A84" s="38">
        <v>36495</v>
      </c>
      <c r="B84" s="61">
        <v>44001</v>
      </c>
      <c r="C84" s="61">
        <v>8605</v>
      </c>
      <c r="D84" s="61">
        <v>11802</v>
      </c>
      <c r="E84" s="61">
        <v>64407</v>
      </c>
      <c r="G84" s="64">
        <v>50062</v>
      </c>
      <c r="H84" s="64">
        <v>9301</v>
      </c>
      <c r="I84" s="64">
        <v>13181</v>
      </c>
      <c r="J84" s="64">
        <v>72544</v>
      </c>
      <c r="K84" s="62">
        <f t="shared" si="0"/>
        <v>45631</v>
      </c>
      <c r="L84" s="62">
        <f t="shared" si="1"/>
        <v>8671.25</v>
      </c>
      <c r="M84" s="62">
        <f t="shared" si="2"/>
        <v>11265.666666666666</v>
      </c>
      <c r="N84" s="62">
        <f t="shared" si="3"/>
        <v>65567.916666666672</v>
      </c>
      <c r="O84" s="63">
        <f t="shared" si="5"/>
        <v>-2.5819983186181394</v>
      </c>
      <c r="P84" s="65">
        <f t="shared" si="4"/>
        <v>786815</v>
      </c>
      <c r="Q84" s="63">
        <f t="shared" si="6"/>
        <v>-2.5819983186181465</v>
      </c>
    </row>
    <row r="85" spans="1:17" x14ac:dyDescent="0.35">
      <c r="A85" s="38">
        <v>36526</v>
      </c>
      <c r="B85" s="61">
        <v>43725</v>
      </c>
      <c r="C85" s="61">
        <v>8526</v>
      </c>
      <c r="D85" s="61">
        <v>11088</v>
      </c>
      <c r="E85" s="61">
        <v>63340</v>
      </c>
      <c r="G85" s="64">
        <v>33613</v>
      </c>
      <c r="H85" s="64">
        <v>6647</v>
      </c>
      <c r="I85" s="64">
        <v>7132</v>
      </c>
      <c r="J85" s="64">
        <v>47392</v>
      </c>
      <c r="K85" s="62">
        <f t="shared" si="0"/>
        <v>45472</v>
      </c>
      <c r="L85" s="62">
        <f t="shared" si="1"/>
        <v>8739</v>
      </c>
      <c r="M85" s="62">
        <f t="shared" si="2"/>
        <v>11238.083333333334</v>
      </c>
      <c r="N85" s="62">
        <f t="shared" si="3"/>
        <v>65449.083333333336</v>
      </c>
      <c r="O85" s="63">
        <f t="shared" si="5"/>
        <v>-2.4715258564595235</v>
      </c>
      <c r="P85" s="65">
        <f t="shared" si="4"/>
        <v>785389</v>
      </c>
      <c r="Q85" s="63">
        <f t="shared" si="6"/>
        <v>-2.4715258564595204</v>
      </c>
    </row>
    <row r="86" spans="1:17" x14ac:dyDescent="0.35">
      <c r="A86" s="38">
        <v>36557</v>
      </c>
      <c r="B86" s="61">
        <v>43053</v>
      </c>
      <c r="C86" s="61">
        <v>8341</v>
      </c>
      <c r="D86" s="61">
        <v>10932</v>
      </c>
      <c r="E86" s="61">
        <v>62327</v>
      </c>
      <c r="G86" s="64">
        <v>43157</v>
      </c>
      <c r="H86" s="64">
        <v>8597</v>
      </c>
      <c r="I86" s="64">
        <v>10729</v>
      </c>
      <c r="J86" s="64">
        <v>62483</v>
      </c>
      <c r="K86" s="62">
        <f t="shared" si="0"/>
        <v>45524.75</v>
      </c>
      <c r="L86" s="62">
        <f t="shared" si="1"/>
        <v>8831.5</v>
      </c>
      <c r="M86" s="62">
        <f t="shared" si="2"/>
        <v>11308.916666666666</v>
      </c>
      <c r="N86" s="62">
        <f t="shared" si="3"/>
        <v>65665.166666666672</v>
      </c>
      <c r="O86" s="63">
        <f t="shared" si="5"/>
        <v>-1.8796454138270535</v>
      </c>
      <c r="P86" s="65">
        <f t="shared" si="4"/>
        <v>787982</v>
      </c>
      <c r="Q86" s="63">
        <f t="shared" si="6"/>
        <v>-1.8796454138270677</v>
      </c>
    </row>
    <row r="87" spans="1:17" x14ac:dyDescent="0.35">
      <c r="A87" s="38">
        <v>36586</v>
      </c>
      <c r="B87" s="61">
        <v>42218</v>
      </c>
      <c r="C87" s="61">
        <v>8188</v>
      </c>
      <c r="D87" s="61">
        <v>10821</v>
      </c>
      <c r="E87" s="61">
        <v>61227</v>
      </c>
      <c r="G87" s="64">
        <v>47433</v>
      </c>
      <c r="H87" s="64">
        <v>9054</v>
      </c>
      <c r="I87" s="64">
        <v>11684</v>
      </c>
      <c r="J87" s="64">
        <v>68171</v>
      </c>
      <c r="K87" s="62">
        <f t="shared" si="0"/>
        <v>44968.166666666664</v>
      </c>
      <c r="L87" s="62">
        <f t="shared" si="1"/>
        <v>8709.6666666666661</v>
      </c>
      <c r="M87" s="62">
        <f t="shared" si="2"/>
        <v>11250.666666666666</v>
      </c>
      <c r="N87" s="62">
        <f t="shared" si="3"/>
        <v>64928.5</v>
      </c>
      <c r="O87" s="63">
        <f t="shared" si="5"/>
        <v>-3.9925179565346434</v>
      </c>
      <c r="P87" s="65">
        <f t="shared" si="4"/>
        <v>779142</v>
      </c>
      <c r="Q87" s="63">
        <f t="shared" si="6"/>
        <v>-3.9925179565346505</v>
      </c>
    </row>
    <row r="88" spans="1:17" x14ac:dyDescent="0.35">
      <c r="A88" s="38">
        <v>36617</v>
      </c>
      <c r="B88" s="61">
        <v>41460</v>
      </c>
      <c r="C88" s="61">
        <v>8159</v>
      </c>
      <c r="D88" s="61">
        <v>10782</v>
      </c>
      <c r="E88" s="61">
        <v>60402</v>
      </c>
      <c r="G88" s="64">
        <v>35089</v>
      </c>
      <c r="H88" s="64">
        <v>7098</v>
      </c>
      <c r="I88" s="64">
        <v>9042</v>
      </c>
      <c r="J88" s="64">
        <v>51229</v>
      </c>
      <c r="K88" s="62">
        <f t="shared" si="0"/>
        <v>44182.75</v>
      </c>
      <c r="L88" s="62">
        <f t="shared" si="1"/>
        <v>8640.25</v>
      </c>
      <c r="M88" s="62">
        <f t="shared" si="2"/>
        <v>11226.583333333334</v>
      </c>
      <c r="N88" s="62">
        <f t="shared" si="3"/>
        <v>64049.583333333336</v>
      </c>
      <c r="O88" s="63">
        <f t="shared" si="5"/>
        <v>-5.4056715121037424</v>
      </c>
      <c r="P88" s="65">
        <f t="shared" si="4"/>
        <v>768595</v>
      </c>
      <c r="Q88" s="63">
        <f t="shared" si="6"/>
        <v>-5.4056715121037469</v>
      </c>
    </row>
    <row r="89" spans="1:17" x14ac:dyDescent="0.35">
      <c r="A89" s="38">
        <v>36647</v>
      </c>
      <c r="B89" s="61">
        <v>41000</v>
      </c>
      <c r="C89" s="61">
        <v>8243</v>
      </c>
      <c r="D89" s="61">
        <v>10791</v>
      </c>
      <c r="E89" s="61">
        <v>60034</v>
      </c>
      <c r="G89" s="64">
        <v>41645</v>
      </c>
      <c r="H89" s="64">
        <v>8476</v>
      </c>
      <c r="I89" s="64">
        <v>12777</v>
      </c>
      <c r="J89" s="64">
        <v>62898</v>
      </c>
      <c r="K89" s="62">
        <f t="shared" ref="K89:K152" si="7">AVERAGE(G78:G89)</f>
        <v>43873.25</v>
      </c>
      <c r="L89" s="62">
        <f t="shared" ref="L89:L152" si="8">AVERAGE(H78:H89)</f>
        <v>8587.0833333333339</v>
      </c>
      <c r="M89" s="62">
        <f t="shared" ref="M89:M152" si="9">AVERAGE(I78:I89)</f>
        <v>11351.083333333334</v>
      </c>
      <c r="N89" s="62">
        <f t="shared" ref="N89:N152" si="10">AVERAGE(J78:J89)</f>
        <v>63811.416666666664</v>
      </c>
      <c r="O89" s="63">
        <f t="shared" si="5"/>
        <v>-5.6205852300949388</v>
      </c>
      <c r="P89" s="65">
        <f t="shared" ref="P89:P152" si="11">SUM(J78:J89)</f>
        <v>765737</v>
      </c>
      <c r="Q89" s="63">
        <f t="shared" si="6"/>
        <v>-5.6205852300949415</v>
      </c>
    </row>
    <row r="90" spans="1:17" x14ac:dyDescent="0.35">
      <c r="A90" s="38">
        <v>36678</v>
      </c>
      <c r="B90" s="61">
        <v>40859</v>
      </c>
      <c r="C90" s="61">
        <v>8336</v>
      </c>
      <c r="D90" s="61">
        <v>10752</v>
      </c>
      <c r="E90" s="61">
        <v>59947</v>
      </c>
      <c r="G90" s="64">
        <v>38517</v>
      </c>
      <c r="H90" s="64">
        <v>7328</v>
      </c>
      <c r="I90" s="64">
        <v>15473</v>
      </c>
      <c r="J90" s="64">
        <v>61318</v>
      </c>
      <c r="K90" s="62">
        <f t="shared" si="7"/>
        <v>42454</v>
      </c>
      <c r="L90" s="62">
        <f t="shared" si="8"/>
        <v>8132.333333333333</v>
      </c>
      <c r="M90" s="62">
        <f t="shared" si="9"/>
        <v>11296.5</v>
      </c>
      <c r="N90" s="62">
        <f t="shared" si="10"/>
        <v>61882.833333333336</v>
      </c>
      <c r="O90" s="63">
        <f t="shared" si="5"/>
        <v>-7.8439962223923674</v>
      </c>
      <c r="P90" s="65">
        <f t="shared" si="11"/>
        <v>742594</v>
      </c>
      <c r="Q90" s="63">
        <f t="shared" si="6"/>
        <v>-7.8439962223923771</v>
      </c>
    </row>
    <row r="91" spans="1:17" x14ac:dyDescent="0.35">
      <c r="A91" s="38">
        <v>36708</v>
      </c>
      <c r="B91" s="61">
        <v>48028</v>
      </c>
      <c r="C91" s="61">
        <v>9765</v>
      </c>
      <c r="D91" s="61">
        <v>10627</v>
      </c>
      <c r="E91" s="61">
        <v>68420</v>
      </c>
      <c r="G91" s="64">
        <v>59202</v>
      </c>
      <c r="H91" s="64">
        <v>10574</v>
      </c>
      <c r="I91" s="64">
        <v>9673</v>
      </c>
      <c r="J91" s="64">
        <v>79449</v>
      </c>
      <c r="K91" s="62">
        <f t="shared" si="7"/>
        <v>43692.5</v>
      </c>
      <c r="L91" s="62">
        <f t="shared" si="8"/>
        <v>8346.6666666666661</v>
      </c>
      <c r="M91" s="62">
        <f t="shared" si="9"/>
        <v>11222.416666666666</v>
      </c>
      <c r="N91" s="62">
        <f t="shared" si="10"/>
        <v>63261.583333333336</v>
      </c>
      <c r="O91" s="63">
        <f t="shared" si="5"/>
        <v>-4.8298471162706047</v>
      </c>
      <c r="P91" s="65">
        <f t="shared" si="11"/>
        <v>759139</v>
      </c>
      <c r="Q91" s="63">
        <f t="shared" si="6"/>
        <v>-4.8298471162706154</v>
      </c>
    </row>
    <row r="92" spans="1:17" x14ac:dyDescent="0.35">
      <c r="A92" s="38">
        <v>36739</v>
      </c>
      <c r="B92" s="61">
        <v>48327</v>
      </c>
      <c r="C92" s="61">
        <v>9766</v>
      </c>
      <c r="D92" s="61">
        <v>10445</v>
      </c>
      <c r="E92" s="61">
        <v>68538</v>
      </c>
      <c r="G92" s="64">
        <v>53790</v>
      </c>
      <c r="H92" s="64">
        <v>11417</v>
      </c>
      <c r="I92" s="64">
        <v>10638</v>
      </c>
      <c r="J92" s="64">
        <v>75845</v>
      </c>
      <c r="K92" s="62">
        <f t="shared" si="7"/>
        <v>44548.25</v>
      </c>
      <c r="L92" s="62">
        <f t="shared" si="8"/>
        <v>8614.8333333333339</v>
      </c>
      <c r="M92" s="62">
        <f t="shared" si="9"/>
        <v>11221.083333333334</v>
      </c>
      <c r="N92" s="62">
        <f t="shared" si="10"/>
        <v>64384.166666666664</v>
      </c>
      <c r="O92" s="63">
        <f t="shared" si="5"/>
        <v>-2.8284528090212699</v>
      </c>
      <c r="P92" s="65">
        <f t="shared" si="11"/>
        <v>772610</v>
      </c>
      <c r="Q92" s="63">
        <f t="shared" si="6"/>
        <v>-2.8284528090212668</v>
      </c>
    </row>
    <row r="93" spans="1:17" x14ac:dyDescent="0.35">
      <c r="A93" s="38">
        <v>36770</v>
      </c>
      <c r="B93" s="61">
        <v>48524</v>
      </c>
      <c r="C93" s="61">
        <v>9678</v>
      </c>
      <c r="D93" s="61">
        <v>10268</v>
      </c>
      <c r="E93" s="61">
        <v>68470</v>
      </c>
      <c r="G93" s="64">
        <v>45175</v>
      </c>
      <c r="H93" s="64">
        <v>7874</v>
      </c>
      <c r="I93" s="64">
        <v>9163</v>
      </c>
      <c r="J93" s="64">
        <v>62212</v>
      </c>
      <c r="K93" s="62">
        <f t="shared" si="7"/>
        <v>44804.333333333336</v>
      </c>
      <c r="L93" s="62">
        <f t="shared" si="8"/>
        <v>8617.8333333333339</v>
      </c>
      <c r="M93" s="62">
        <f t="shared" si="9"/>
        <v>11137.666666666666</v>
      </c>
      <c r="N93" s="62">
        <f t="shared" si="10"/>
        <v>64559.833333333336</v>
      </c>
      <c r="O93" s="63">
        <f t="shared" si="5"/>
        <v>-1.9984415242702127</v>
      </c>
      <c r="P93" s="65">
        <f t="shared" si="11"/>
        <v>774718</v>
      </c>
      <c r="Q93" s="63">
        <f t="shared" si="6"/>
        <v>-1.9984415242702236</v>
      </c>
    </row>
    <row r="94" spans="1:17" x14ac:dyDescent="0.35">
      <c r="A94" s="38">
        <v>36800</v>
      </c>
      <c r="B94" s="61">
        <v>48306</v>
      </c>
      <c r="C94" s="61">
        <v>9529</v>
      </c>
      <c r="D94" s="61">
        <v>10121</v>
      </c>
      <c r="E94" s="61">
        <v>67957</v>
      </c>
      <c r="G94" s="64">
        <v>49637</v>
      </c>
      <c r="H94" s="64">
        <v>8204</v>
      </c>
      <c r="I94" s="64">
        <v>9801</v>
      </c>
      <c r="J94" s="64">
        <v>67642</v>
      </c>
      <c r="K94" s="62">
        <f t="shared" si="7"/>
        <v>45427.25</v>
      </c>
      <c r="L94" s="62">
        <f t="shared" si="8"/>
        <v>8638.5833333333339</v>
      </c>
      <c r="M94" s="62">
        <f t="shared" si="9"/>
        <v>11026.166666666666</v>
      </c>
      <c r="N94" s="62">
        <f t="shared" si="10"/>
        <v>65092</v>
      </c>
      <c r="O94" s="63">
        <f t="shared" si="5"/>
        <v>-0.64679103879601474</v>
      </c>
      <c r="P94" s="65">
        <f t="shared" si="11"/>
        <v>781104</v>
      </c>
      <c r="Q94" s="63">
        <f t="shared" si="6"/>
        <v>-0.64679103879601474</v>
      </c>
    </row>
    <row r="95" spans="1:17" x14ac:dyDescent="0.35">
      <c r="A95" s="38">
        <v>36831</v>
      </c>
      <c r="B95" s="61">
        <v>47625</v>
      </c>
      <c r="C95" s="61">
        <v>9428</v>
      </c>
      <c r="D95" s="61">
        <v>10046</v>
      </c>
      <c r="E95" s="61">
        <v>67099</v>
      </c>
      <c r="G95" s="64">
        <v>51604</v>
      </c>
      <c r="H95" s="64">
        <v>9857</v>
      </c>
      <c r="I95" s="64">
        <v>10335</v>
      </c>
      <c r="J95" s="64">
        <v>71796</v>
      </c>
      <c r="K95" s="62">
        <f t="shared" si="7"/>
        <v>45743.666666666664</v>
      </c>
      <c r="L95" s="62">
        <f t="shared" si="8"/>
        <v>8702.25</v>
      </c>
      <c r="M95" s="62">
        <f t="shared" si="9"/>
        <v>10802.333333333334</v>
      </c>
      <c r="N95" s="62">
        <f t="shared" si="10"/>
        <v>65248.25</v>
      </c>
      <c r="O95" s="63">
        <f t="shared" si="5"/>
        <v>-0.36318149021484575</v>
      </c>
      <c r="P95" s="65">
        <f t="shared" si="11"/>
        <v>782979</v>
      </c>
      <c r="Q95" s="63">
        <f t="shared" si="6"/>
        <v>-0.36318149021484208</v>
      </c>
    </row>
    <row r="96" spans="1:17" x14ac:dyDescent="0.35">
      <c r="A96" s="38">
        <v>36861</v>
      </c>
      <c r="B96" s="61">
        <v>46632</v>
      </c>
      <c r="C96" s="61">
        <v>9436</v>
      </c>
      <c r="D96" s="61">
        <v>10019</v>
      </c>
      <c r="E96" s="61">
        <v>66087</v>
      </c>
      <c r="G96" s="64">
        <v>54811</v>
      </c>
      <c r="H96" s="64">
        <v>10384</v>
      </c>
      <c r="I96" s="64">
        <v>11470</v>
      </c>
      <c r="J96" s="64">
        <v>76665</v>
      </c>
      <c r="K96" s="62">
        <f t="shared" si="7"/>
        <v>46139.416666666664</v>
      </c>
      <c r="L96" s="62">
        <f t="shared" si="8"/>
        <v>8792.5</v>
      </c>
      <c r="M96" s="62">
        <f t="shared" si="9"/>
        <v>10659.75</v>
      </c>
      <c r="N96" s="62">
        <f t="shared" si="10"/>
        <v>65591.666666666672</v>
      </c>
      <c r="O96" s="63">
        <f t="shared" si="5"/>
        <v>3.6221983566657977E-2</v>
      </c>
      <c r="P96" s="65">
        <f t="shared" si="11"/>
        <v>787100</v>
      </c>
      <c r="Q96" s="63">
        <f t="shared" si="6"/>
        <v>3.6221983566657984E-2</v>
      </c>
    </row>
    <row r="97" spans="1:17" x14ac:dyDescent="0.35">
      <c r="A97" s="38">
        <v>36892</v>
      </c>
      <c r="B97" s="61">
        <v>45534</v>
      </c>
      <c r="C97" s="61">
        <v>9516</v>
      </c>
      <c r="D97" s="61">
        <v>9999</v>
      </c>
      <c r="E97" s="61">
        <v>65049</v>
      </c>
      <c r="G97" s="64">
        <v>36373</v>
      </c>
      <c r="H97" s="64">
        <v>7600</v>
      </c>
      <c r="I97" s="64">
        <v>7427</v>
      </c>
      <c r="J97" s="64">
        <v>51400</v>
      </c>
      <c r="K97" s="62">
        <f t="shared" si="7"/>
        <v>46369.416666666664</v>
      </c>
      <c r="L97" s="62">
        <f t="shared" si="8"/>
        <v>8871.9166666666661</v>
      </c>
      <c r="M97" s="62">
        <f t="shared" si="9"/>
        <v>10684.333333333334</v>
      </c>
      <c r="N97" s="62">
        <f t="shared" si="10"/>
        <v>65925.666666666672</v>
      </c>
      <c r="O97" s="63">
        <f t="shared" si="5"/>
        <v>0.72817419138796557</v>
      </c>
      <c r="P97" s="65">
        <f t="shared" si="11"/>
        <v>791108</v>
      </c>
      <c r="Q97" s="63">
        <f t="shared" si="6"/>
        <v>0.72817419138796191</v>
      </c>
    </row>
    <row r="98" spans="1:17" x14ac:dyDescent="0.35">
      <c r="A98" s="38">
        <v>36923</v>
      </c>
      <c r="B98" s="61">
        <v>44559</v>
      </c>
      <c r="C98" s="61">
        <v>9576</v>
      </c>
      <c r="D98" s="61">
        <v>9999</v>
      </c>
      <c r="E98" s="61">
        <v>64133</v>
      </c>
      <c r="G98" s="64">
        <v>40781</v>
      </c>
      <c r="H98" s="64">
        <v>8742</v>
      </c>
      <c r="I98" s="64">
        <v>9079</v>
      </c>
      <c r="J98" s="64">
        <v>58602</v>
      </c>
      <c r="K98" s="62">
        <f t="shared" si="7"/>
        <v>46171.416666666664</v>
      </c>
      <c r="L98" s="62">
        <f t="shared" si="8"/>
        <v>8884</v>
      </c>
      <c r="M98" s="62">
        <f t="shared" si="9"/>
        <v>10546.833333333334</v>
      </c>
      <c r="N98" s="62">
        <f t="shared" si="10"/>
        <v>65602.25</v>
      </c>
      <c r="O98" s="63">
        <f t="shared" si="5"/>
        <v>-9.5814371394277814E-2</v>
      </c>
      <c r="P98" s="65">
        <f t="shared" si="11"/>
        <v>787227</v>
      </c>
      <c r="Q98" s="63">
        <f t="shared" si="6"/>
        <v>-9.5814371394270431E-2</v>
      </c>
    </row>
    <row r="99" spans="1:17" x14ac:dyDescent="0.35">
      <c r="A99" s="38">
        <v>36951</v>
      </c>
      <c r="B99" s="61">
        <v>43827</v>
      </c>
      <c r="C99" s="61">
        <v>9522</v>
      </c>
      <c r="D99" s="61">
        <v>10024</v>
      </c>
      <c r="E99" s="61">
        <v>63373</v>
      </c>
      <c r="G99" s="64">
        <v>46983</v>
      </c>
      <c r="H99" s="64">
        <v>10906</v>
      </c>
      <c r="I99" s="64">
        <v>11062</v>
      </c>
      <c r="J99" s="64">
        <v>68951</v>
      </c>
      <c r="K99" s="62">
        <f t="shared" si="7"/>
        <v>46133.916666666664</v>
      </c>
      <c r="L99" s="62">
        <f t="shared" si="8"/>
        <v>9038.3333333333339</v>
      </c>
      <c r="M99" s="62">
        <f t="shared" si="9"/>
        <v>10495</v>
      </c>
      <c r="N99" s="62">
        <f t="shared" si="10"/>
        <v>65667.25</v>
      </c>
      <c r="O99" s="63">
        <f t="shared" si="5"/>
        <v>1.1377900305720909</v>
      </c>
      <c r="P99" s="65">
        <f t="shared" si="11"/>
        <v>788007</v>
      </c>
      <c r="Q99" s="63">
        <f t="shared" si="6"/>
        <v>1.1377900305720909</v>
      </c>
    </row>
    <row r="100" spans="1:17" x14ac:dyDescent="0.35">
      <c r="A100" s="38">
        <v>36982</v>
      </c>
      <c r="B100" s="61">
        <v>43439</v>
      </c>
      <c r="C100" s="61">
        <v>9381</v>
      </c>
      <c r="D100" s="61">
        <v>10102</v>
      </c>
      <c r="E100" s="61">
        <v>62922</v>
      </c>
      <c r="G100" s="64">
        <v>39394</v>
      </c>
      <c r="H100" s="64">
        <v>8901</v>
      </c>
      <c r="I100" s="64">
        <v>9010</v>
      </c>
      <c r="J100" s="64">
        <v>57305</v>
      </c>
      <c r="K100" s="62">
        <f t="shared" si="7"/>
        <v>46492.666666666664</v>
      </c>
      <c r="L100" s="62">
        <f t="shared" si="8"/>
        <v>9188.5833333333339</v>
      </c>
      <c r="M100" s="62">
        <f t="shared" si="9"/>
        <v>10492.333333333334</v>
      </c>
      <c r="N100" s="62">
        <f t="shared" si="10"/>
        <v>66173.583333333328</v>
      </c>
      <c r="O100" s="63">
        <f t="shared" si="5"/>
        <v>3.316180823450571</v>
      </c>
      <c r="P100" s="65">
        <f t="shared" si="11"/>
        <v>794083</v>
      </c>
      <c r="Q100" s="63">
        <f t="shared" si="6"/>
        <v>3.3161808234505816</v>
      </c>
    </row>
    <row r="101" spans="1:17" x14ac:dyDescent="0.35">
      <c r="A101" s="38">
        <v>37012</v>
      </c>
      <c r="B101" s="61">
        <v>43333</v>
      </c>
      <c r="C101" s="61">
        <v>9282</v>
      </c>
      <c r="D101" s="61">
        <v>10248</v>
      </c>
      <c r="E101" s="61">
        <v>62864</v>
      </c>
      <c r="G101" s="64">
        <v>44173</v>
      </c>
      <c r="H101" s="64">
        <v>10041</v>
      </c>
      <c r="I101" s="64">
        <v>11047</v>
      </c>
      <c r="J101" s="64">
        <v>65261</v>
      </c>
      <c r="K101" s="62">
        <f t="shared" si="7"/>
        <v>46703.333333333336</v>
      </c>
      <c r="L101" s="62">
        <f t="shared" si="8"/>
        <v>9319</v>
      </c>
      <c r="M101" s="62">
        <f t="shared" si="9"/>
        <v>10348.166666666666</v>
      </c>
      <c r="N101" s="62">
        <f t="shared" si="10"/>
        <v>66370.5</v>
      </c>
      <c r="O101" s="63">
        <f t="shared" ref="O101:O164" si="12">(N101-N89)/N89*100</f>
        <v>4.0103847665712937</v>
      </c>
      <c r="P101" s="65">
        <f t="shared" si="11"/>
        <v>796446</v>
      </c>
      <c r="Q101" s="63">
        <f t="shared" ref="Q101:Q164" si="13">(P101-P89)/P89*100</f>
        <v>4.0103847665712902</v>
      </c>
    </row>
    <row r="102" spans="1:17" x14ac:dyDescent="0.35">
      <c r="A102" s="38">
        <v>37043</v>
      </c>
      <c r="B102" s="61">
        <v>43298</v>
      </c>
      <c r="C102" s="61">
        <v>9318</v>
      </c>
      <c r="D102" s="61">
        <v>10437</v>
      </c>
      <c r="E102" s="61">
        <v>63054</v>
      </c>
      <c r="G102" s="64">
        <v>49122</v>
      </c>
      <c r="H102" s="64">
        <v>10290</v>
      </c>
      <c r="I102" s="64">
        <v>14145</v>
      </c>
      <c r="J102" s="64">
        <v>73557</v>
      </c>
      <c r="K102" s="62">
        <f t="shared" si="7"/>
        <v>47587.083333333336</v>
      </c>
      <c r="L102" s="62">
        <f t="shared" si="8"/>
        <v>9565.8333333333339</v>
      </c>
      <c r="M102" s="62">
        <f t="shared" si="9"/>
        <v>10237.5</v>
      </c>
      <c r="N102" s="62">
        <f t="shared" si="10"/>
        <v>67390.416666666672</v>
      </c>
      <c r="O102" s="63">
        <f t="shared" si="12"/>
        <v>8.9000180448535851</v>
      </c>
      <c r="P102" s="65">
        <f t="shared" si="11"/>
        <v>808685</v>
      </c>
      <c r="Q102" s="63">
        <f t="shared" si="13"/>
        <v>8.9000180448535797</v>
      </c>
    </row>
    <row r="103" spans="1:17" x14ac:dyDescent="0.35">
      <c r="A103" s="38">
        <v>37073</v>
      </c>
      <c r="B103" s="61">
        <v>43281</v>
      </c>
      <c r="C103" s="61">
        <v>9483</v>
      </c>
      <c r="D103" s="61">
        <v>10654</v>
      </c>
      <c r="E103" s="61">
        <v>63418</v>
      </c>
      <c r="G103" s="64">
        <v>46230</v>
      </c>
      <c r="H103" s="64">
        <v>9411</v>
      </c>
      <c r="I103" s="64">
        <v>10544</v>
      </c>
      <c r="J103" s="64">
        <v>66185</v>
      </c>
      <c r="K103" s="62">
        <f t="shared" si="7"/>
        <v>46506.083333333336</v>
      </c>
      <c r="L103" s="62">
        <f t="shared" si="8"/>
        <v>9468.9166666666661</v>
      </c>
      <c r="M103" s="62">
        <f t="shared" si="9"/>
        <v>10310.083333333334</v>
      </c>
      <c r="N103" s="62">
        <f t="shared" si="10"/>
        <v>66285.083333333328</v>
      </c>
      <c r="O103" s="63">
        <f t="shared" si="12"/>
        <v>4.7793618823430108</v>
      </c>
      <c r="P103" s="65">
        <f t="shared" si="11"/>
        <v>795421</v>
      </c>
      <c r="Q103" s="63">
        <f t="shared" si="13"/>
        <v>4.7793618823430233</v>
      </c>
    </row>
    <row r="104" spans="1:17" x14ac:dyDescent="0.35">
      <c r="A104" s="38">
        <v>37104</v>
      </c>
      <c r="B104" s="61">
        <v>43377</v>
      </c>
      <c r="C104" s="61">
        <v>9726</v>
      </c>
      <c r="D104" s="61">
        <v>10859</v>
      </c>
      <c r="E104" s="61">
        <v>63962</v>
      </c>
      <c r="G104" s="64">
        <v>44861</v>
      </c>
      <c r="H104" s="64">
        <v>10056</v>
      </c>
      <c r="I104" s="64">
        <v>11081</v>
      </c>
      <c r="J104" s="64">
        <v>65998</v>
      </c>
      <c r="K104" s="62">
        <f t="shared" si="7"/>
        <v>45762</v>
      </c>
      <c r="L104" s="62">
        <f t="shared" si="8"/>
        <v>9355.5</v>
      </c>
      <c r="M104" s="62">
        <f t="shared" si="9"/>
        <v>10347</v>
      </c>
      <c r="N104" s="62">
        <f t="shared" si="10"/>
        <v>65464.5</v>
      </c>
      <c r="O104" s="63">
        <f t="shared" si="12"/>
        <v>1.6779487710487866</v>
      </c>
      <c r="P104" s="65">
        <f t="shared" si="11"/>
        <v>785574</v>
      </c>
      <c r="Q104" s="63">
        <f t="shared" si="13"/>
        <v>1.6779487710487828</v>
      </c>
    </row>
    <row r="105" spans="1:17" x14ac:dyDescent="0.35">
      <c r="A105" s="38">
        <v>37135</v>
      </c>
      <c r="B105" s="61">
        <v>43780</v>
      </c>
      <c r="C105" s="61">
        <v>10058</v>
      </c>
      <c r="D105" s="61">
        <v>11040</v>
      </c>
      <c r="E105" s="61">
        <v>64878</v>
      </c>
      <c r="G105" s="64">
        <v>40257</v>
      </c>
      <c r="H105" s="64">
        <v>8823</v>
      </c>
      <c r="I105" s="64">
        <v>10169</v>
      </c>
      <c r="J105" s="64">
        <v>59249</v>
      </c>
      <c r="K105" s="62">
        <f t="shared" si="7"/>
        <v>45352.166666666664</v>
      </c>
      <c r="L105" s="62">
        <f t="shared" si="8"/>
        <v>9434.5833333333339</v>
      </c>
      <c r="M105" s="62">
        <f t="shared" si="9"/>
        <v>10430.833333333334</v>
      </c>
      <c r="N105" s="62">
        <f t="shared" si="10"/>
        <v>65217.583333333336</v>
      </c>
      <c r="O105" s="63">
        <f t="shared" si="12"/>
        <v>1.0188223327714085</v>
      </c>
      <c r="P105" s="65">
        <f t="shared" si="11"/>
        <v>782611</v>
      </c>
      <c r="Q105" s="63">
        <f t="shared" si="13"/>
        <v>1.0188223327714085</v>
      </c>
    </row>
    <row r="106" spans="1:17" x14ac:dyDescent="0.35">
      <c r="A106" s="38">
        <v>37165</v>
      </c>
      <c r="B106" s="61">
        <v>44386</v>
      </c>
      <c r="C106" s="61">
        <v>10397</v>
      </c>
      <c r="D106" s="61">
        <v>11197</v>
      </c>
      <c r="E106" s="61">
        <v>65980</v>
      </c>
      <c r="G106" s="64">
        <v>45575</v>
      </c>
      <c r="H106" s="64">
        <v>10380</v>
      </c>
      <c r="I106" s="64">
        <v>10425</v>
      </c>
      <c r="J106" s="64">
        <v>66380</v>
      </c>
      <c r="K106" s="62">
        <f t="shared" si="7"/>
        <v>45013.666666666664</v>
      </c>
      <c r="L106" s="62">
        <f t="shared" si="8"/>
        <v>9615.9166666666661</v>
      </c>
      <c r="M106" s="62">
        <f t="shared" si="9"/>
        <v>10482.833333333334</v>
      </c>
      <c r="N106" s="62">
        <f t="shared" si="10"/>
        <v>65112.416666666664</v>
      </c>
      <c r="O106" s="63">
        <f t="shared" si="12"/>
        <v>3.1365861652221841E-2</v>
      </c>
      <c r="P106" s="65">
        <f t="shared" si="11"/>
        <v>781349</v>
      </c>
      <c r="Q106" s="63">
        <f t="shared" si="13"/>
        <v>3.1365861652225567E-2</v>
      </c>
    </row>
    <row r="107" spans="1:17" x14ac:dyDescent="0.35">
      <c r="A107" s="38">
        <v>37196</v>
      </c>
      <c r="B107" s="61">
        <v>44984</v>
      </c>
      <c r="C107" s="61">
        <v>10666</v>
      </c>
      <c r="D107" s="61">
        <v>11306</v>
      </c>
      <c r="E107" s="61">
        <v>66956</v>
      </c>
      <c r="G107" s="64">
        <v>47510</v>
      </c>
      <c r="H107" s="64">
        <v>11228</v>
      </c>
      <c r="I107" s="64">
        <v>12024</v>
      </c>
      <c r="J107" s="64">
        <v>70762</v>
      </c>
      <c r="K107" s="62">
        <f t="shared" si="7"/>
        <v>44672.5</v>
      </c>
      <c r="L107" s="62">
        <f t="shared" si="8"/>
        <v>9730.1666666666661</v>
      </c>
      <c r="M107" s="62">
        <f t="shared" si="9"/>
        <v>10623.583333333334</v>
      </c>
      <c r="N107" s="62">
        <f t="shared" si="10"/>
        <v>65026.25</v>
      </c>
      <c r="O107" s="63">
        <f t="shared" si="12"/>
        <v>-0.34023901024165398</v>
      </c>
      <c r="P107" s="65">
        <f t="shared" si="11"/>
        <v>780315</v>
      </c>
      <c r="Q107" s="63">
        <f t="shared" si="13"/>
        <v>-0.34023901024165398</v>
      </c>
    </row>
    <row r="108" spans="1:17" x14ac:dyDescent="0.35">
      <c r="A108" s="38">
        <v>37226</v>
      </c>
      <c r="B108" s="61">
        <v>45422</v>
      </c>
      <c r="C108" s="61">
        <v>10865</v>
      </c>
      <c r="D108" s="61">
        <v>11398</v>
      </c>
      <c r="E108" s="61">
        <v>67685</v>
      </c>
      <c r="G108" s="64">
        <v>48193</v>
      </c>
      <c r="H108" s="64">
        <v>9858</v>
      </c>
      <c r="I108" s="64">
        <v>10980</v>
      </c>
      <c r="J108" s="64">
        <v>69031</v>
      </c>
      <c r="K108" s="62">
        <f t="shared" si="7"/>
        <v>44121</v>
      </c>
      <c r="L108" s="62">
        <f t="shared" si="8"/>
        <v>9686.3333333333339</v>
      </c>
      <c r="M108" s="62">
        <f t="shared" si="9"/>
        <v>10582.75</v>
      </c>
      <c r="N108" s="62">
        <f t="shared" si="10"/>
        <v>64390.083333333336</v>
      </c>
      <c r="O108" s="63">
        <f t="shared" si="12"/>
        <v>-1.8319146233007277</v>
      </c>
      <c r="P108" s="65">
        <f t="shared" si="11"/>
        <v>772681</v>
      </c>
      <c r="Q108" s="63">
        <f t="shared" si="13"/>
        <v>-1.8319146233007244</v>
      </c>
    </row>
    <row r="109" spans="1:17" x14ac:dyDescent="0.35">
      <c r="A109" s="38">
        <v>37257</v>
      </c>
      <c r="B109" s="61">
        <v>45627</v>
      </c>
      <c r="C109" s="61">
        <v>11023</v>
      </c>
      <c r="D109" s="61">
        <v>11525</v>
      </c>
      <c r="E109" s="61">
        <v>68174</v>
      </c>
      <c r="G109" s="64">
        <v>39779</v>
      </c>
      <c r="H109" s="64">
        <v>10184</v>
      </c>
      <c r="I109" s="64">
        <v>8594</v>
      </c>
      <c r="J109" s="64">
        <v>58557</v>
      </c>
      <c r="K109" s="62">
        <f t="shared" si="7"/>
        <v>44404.833333333336</v>
      </c>
      <c r="L109" s="62">
        <f t="shared" si="8"/>
        <v>9901.6666666666661</v>
      </c>
      <c r="M109" s="62">
        <f t="shared" si="9"/>
        <v>10680</v>
      </c>
      <c r="N109" s="62">
        <f t="shared" si="10"/>
        <v>64986.5</v>
      </c>
      <c r="O109" s="63">
        <f t="shared" si="12"/>
        <v>-1.4245842539830285</v>
      </c>
      <c r="P109" s="65">
        <f t="shared" si="11"/>
        <v>779838</v>
      </c>
      <c r="Q109" s="63">
        <f t="shared" si="13"/>
        <v>-1.4245842539830214</v>
      </c>
    </row>
    <row r="110" spans="1:17" x14ac:dyDescent="0.35">
      <c r="A110" s="38">
        <v>37288</v>
      </c>
      <c r="B110" s="61">
        <v>45552</v>
      </c>
      <c r="C110" s="61">
        <v>11171</v>
      </c>
      <c r="D110" s="61">
        <v>11673</v>
      </c>
      <c r="E110" s="61">
        <v>68396</v>
      </c>
      <c r="G110" s="64">
        <v>42776</v>
      </c>
      <c r="H110" s="64">
        <v>10982</v>
      </c>
      <c r="I110" s="64">
        <v>11037</v>
      </c>
      <c r="J110" s="64">
        <v>64795</v>
      </c>
      <c r="K110" s="62">
        <f t="shared" si="7"/>
        <v>44571.083333333336</v>
      </c>
      <c r="L110" s="62">
        <f t="shared" si="8"/>
        <v>10088.333333333334</v>
      </c>
      <c r="M110" s="62">
        <f t="shared" si="9"/>
        <v>10843.166666666666</v>
      </c>
      <c r="N110" s="62">
        <f t="shared" si="10"/>
        <v>65502.583333333336</v>
      </c>
      <c r="O110" s="63">
        <f t="shared" si="12"/>
        <v>-0.15192568344327251</v>
      </c>
      <c r="P110" s="65">
        <f t="shared" si="11"/>
        <v>786031</v>
      </c>
      <c r="Q110" s="63">
        <f t="shared" si="13"/>
        <v>-0.1519256834432762</v>
      </c>
    </row>
    <row r="111" spans="1:17" x14ac:dyDescent="0.35">
      <c r="A111" s="38">
        <v>37316</v>
      </c>
      <c r="B111" s="61">
        <v>45257</v>
      </c>
      <c r="C111" s="61">
        <v>11312</v>
      </c>
      <c r="D111" s="61">
        <v>11822</v>
      </c>
      <c r="E111" s="61">
        <v>68391</v>
      </c>
      <c r="G111" s="64">
        <v>44828</v>
      </c>
      <c r="H111" s="64">
        <v>11491</v>
      </c>
      <c r="I111" s="64">
        <v>11505</v>
      </c>
      <c r="J111" s="64">
        <v>67824</v>
      </c>
      <c r="K111" s="62">
        <f t="shared" si="7"/>
        <v>44391.5</v>
      </c>
      <c r="L111" s="62">
        <f t="shared" si="8"/>
        <v>10137.083333333334</v>
      </c>
      <c r="M111" s="62">
        <f t="shared" si="9"/>
        <v>10880.083333333334</v>
      </c>
      <c r="N111" s="62">
        <f t="shared" si="10"/>
        <v>65408.666666666664</v>
      </c>
      <c r="O111" s="63">
        <f t="shared" si="12"/>
        <v>-0.39377822785838562</v>
      </c>
      <c r="P111" s="65">
        <f t="shared" si="11"/>
        <v>784904</v>
      </c>
      <c r="Q111" s="63">
        <f t="shared" si="13"/>
        <v>-0.39377822785838201</v>
      </c>
    </row>
    <row r="112" spans="1:17" x14ac:dyDescent="0.35">
      <c r="A112" s="38">
        <v>37347</v>
      </c>
      <c r="B112" s="61">
        <v>44894</v>
      </c>
      <c r="C112" s="61">
        <v>11458</v>
      </c>
      <c r="D112" s="61">
        <v>11960</v>
      </c>
      <c r="E112" s="61">
        <v>68312</v>
      </c>
      <c r="G112" s="64">
        <v>42052</v>
      </c>
      <c r="H112" s="64">
        <v>10660</v>
      </c>
      <c r="I112" s="64">
        <v>11174</v>
      </c>
      <c r="J112" s="64">
        <v>63886</v>
      </c>
      <c r="K112" s="62">
        <f t="shared" si="7"/>
        <v>44613</v>
      </c>
      <c r="L112" s="62">
        <f t="shared" si="8"/>
        <v>10283.666666666666</v>
      </c>
      <c r="M112" s="62">
        <f t="shared" si="9"/>
        <v>11060.416666666666</v>
      </c>
      <c r="N112" s="62">
        <f t="shared" si="10"/>
        <v>65957.083333333328</v>
      </c>
      <c r="O112" s="63">
        <f t="shared" si="12"/>
        <v>-0.32716982985405813</v>
      </c>
      <c r="P112" s="65">
        <f t="shared" si="11"/>
        <v>791485</v>
      </c>
      <c r="Q112" s="63">
        <f t="shared" si="13"/>
        <v>-0.32716982985405807</v>
      </c>
    </row>
    <row r="113" spans="1:17" x14ac:dyDescent="0.35">
      <c r="A113" s="38">
        <v>37377</v>
      </c>
      <c r="B113" s="61">
        <v>44635</v>
      </c>
      <c r="C113" s="61">
        <v>11609</v>
      </c>
      <c r="D113" s="61">
        <v>12077</v>
      </c>
      <c r="E113" s="61">
        <v>68321</v>
      </c>
      <c r="G113" s="64">
        <v>46448</v>
      </c>
      <c r="H113" s="64">
        <v>12685</v>
      </c>
      <c r="I113" s="64">
        <v>13990</v>
      </c>
      <c r="J113" s="64">
        <v>73123</v>
      </c>
      <c r="K113" s="62">
        <f t="shared" si="7"/>
        <v>44802.583333333336</v>
      </c>
      <c r="L113" s="62">
        <f t="shared" si="8"/>
        <v>10504</v>
      </c>
      <c r="M113" s="62">
        <f t="shared" si="9"/>
        <v>11305.666666666666</v>
      </c>
      <c r="N113" s="62">
        <f t="shared" si="10"/>
        <v>66612.25</v>
      </c>
      <c r="O113" s="63">
        <f t="shared" si="12"/>
        <v>0.36424315019474013</v>
      </c>
      <c r="P113" s="65">
        <f t="shared" si="11"/>
        <v>799347</v>
      </c>
      <c r="Q113" s="63">
        <f t="shared" si="13"/>
        <v>0.36424315019474013</v>
      </c>
    </row>
    <row r="114" spans="1:17" x14ac:dyDescent="0.35">
      <c r="A114" s="38">
        <v>37408</v>
      </c>
      <c r="B114" s="61">
        <v>44604</v>
      </c>
      <c r="C114" s="61">
        <v>11751</v>
      </c>
      <c r="D114" s="61">
        <v>12195</v>
      </c>
      <c r="E114" s="61">
        <v>68549</v>
      </c>
      <c r="G114" s="64">
        <v>49101</v>
      </c>
      <c r="H114" s="64">
        <v>13304</v>
      </c>
      <c r="I114" s="64">
        <v>16376</v>
      </c>
      <c r="J114" s="64">
        <v>78781</v>
      </c>
      <c r="K114" s="62">
        <f t="shared" si="7"/>
        <v>44800.833333333336</v>
      </c>
      <c r="L114" s="62">
        <f t="shared" si="8"/>
        <v>10755.166666666666</v>
      </c>
      <c r="M114" s="62">
        <f t="shared" si="9"/>
        <v>11491.583333333334</v>
      </c>
      <c r="N114" s="62">
        <f t="shared" si="10"/>
        <v>67047.583333333328</v>
      </c>
      <c r="O114" s="63">
        <f t="shared" si="12"/>
        <v>-0.50872713108319256</v>
      </c>
      <c r="P114" s="65">
        <f t="shared" si="11"/>
        <v>804571</v>
      </c>
      <c r="Q114" s="63">
        <f t="shared" si="13"/>
        <v>-0.50872713108317824</v>
      </c>
    </row>
    <row r="115" spans="1:17" x14ac:dyDescent="0.35">
      <c r="A115" s="38">
        <v>37438</v>
      </c>
      <c r="B115" s="61">
        <v>44753</v>
      </c>
      <c r="C115" s="61">
        <v>11849</v>
      </c>
      <c r="D115" s="61">
        <v>12305</v>
      </c>
      <c r="E115" s="61">
        <v>68907</v>
      </c>
      <c r="G115" s="64">
        <v>45923</v>
      </c>
      <c r="H115" s="64">
        <v>12287</v>
      </c>
      <c r="I115" s="64">
        <v>11572</v>
      </c>
      <c r="J115" s="64">
        <v>69782</v>
      </c>
      <c r="K115" s="62">
        <f t="shared" si="7"/>
        <v>44775.25</v>
      </c>
      <c r="L115" s="62">
        <f t="shared" si="8"/>
        <v>10994.833333333334</v>
      </c>
      <c r="M115" s="62">
        <f t="shared" si="9"/>
        <v>11577.25</v>
      </c>
      <c r="N115" s="62">
        <f t="shared" si="10"/>
        <v>67347.333333333328</v>
      </c>
      <c r="O115" s="63">
        <f t="shared" si="12"/>
        <v>1.602547581720875</v>
      </c>
      <c r="P115" s="65">
        <f t="shared" si="11"/>
        <v>808168</v>
      </c>
      <c r="Q115" s="63">
        <f t="shared" si="13"/>
        <v>1.602547581720875</v>
      </c>
    </row>
    <row r="116" spans="1:17" x14ac:dyDescent="0.35">
      <c r="A116" s="38">
        <v>37469</v>
      </c>
      <c r="B116" s="61">
        <v>44984</v>
      </c>
      <c r="C116" s="61">
        <v>11885</v>
      </c>
      <c r="D116" s="61">
        <v>12427</v>
      </c>
      <c r="E116" s="61">
        <v>69295</v>
      </c>
      <c r="G116" s="64">
        <v>45122</v>
      </c>
      <c r="H116" s="64">
        <v>11895</v>
      </c>
      <c r="I116" s="64">
        <v>12630</v>
      </c>
      <c r="J116" s="64">
        <v>69647</v>
      </c>
      <c r="K116" s="62">
        <f t="shared" si="7"/>
        <v>44797</v>
      </c>
      <c r="L116" s="62">
        <f t="shared" si="8"/>
        <v>11148.083333333334</v>
      </c>
      <c r="M116" s="62">
        <f t="shared" si="9"/>
        <v>11706.333333333334</v>
      </c>
      <c r="N116" s="62">
        <f t="shared" si="10"/>
        <v>67651.416666666672</v>
      </c>
      <c r="O116" s="63">
        <f t="shared" si="12"/>
        <v>3.3406146333763669</v>
      </c>
      <c r="P116" s="65">
        <f t="shared" si="11"/>
        <v>811817</v>
      </c>
      <c r="Q116" s="63">
        <f t="shared" si="13"/>
        <v>3.3406146333763589</v>
      </c>
    </row>
    <row r="117" spans="1:17" x14ac:dyDescent="0.35">
      <c r="A117" s="38">
        <v>37500</v>
      </c>
      <c r="B117" s="61">
        <v>45214</v>
      </c>
      <c r="C117" s="61">
        <v>11829</v>
      </c>
      <c r="D117" s="61">
        <v>12572</v>
      </c>
      <c r="E117" s="61">
        <v>69614</v>
      </c>
      <c r="G117" s="64">
        <v>43396</v>
      </c>
      <c r="H117" s="64">
        <v>10884</v>
      </c>
      <c r="I117" s="64">
        <v>11754</v>
      </c>
      <c r="J117" s="64">
        <v>66034</v>
      </c>
      <c r="K117" s="62">
        <f t="shared" si="7"/>
        <v>45058.583333333336</v>
      </c>
      <c r="L117" s="62">
        <f t="shared" si="8"/>
        <v>11319.833333333334</v>
      </c>
      <c r="M117" s="62">
        <f t="shared" si="9"/>
        <v>11838.416666666666</v>
      </c>
      <c r="N117" s="62">
        <f t="shared" si="10"/>
        <v>68216.833333333328</v>
      </c>
      <c r="O117" s="63">
        <f t="shared" si="12"/>
        <v>4.598836458981526</v>
      </c>
      <c r="P117" s="65">
        <f t="shared" si="11"/>
        <v>818602</v>
      </c>
      <c r="Q117" s="63">
        <f t="shared" si="13"/>
        <v>4.5988364589815376</v>
      </c>
    </row>
    <row r="118" spans="1:17" x14ac:dyDescent="0.35">
      <c r="A118" s="38">
        <v>37530</v>
      </c>
      <c r="B118" s="61">
        <v>45432</v>
      </c>
      <c r="C118" s="61">
        <v>11684</v>
      </c>
      <c r="D118" s="61">
        <v>12721</v>
      </c>
      <c r="E118" s="61">
        <v>69837</v>
      </c>
      <c r="G118" s="64">
        <v>48269</v>
      </c>
      <c r="H118" s="64">
        <v>11707</v>
      </c>
      <c r="I118" s="64">
        <v>12356</v>
      </c>
      <c r="J118" s="64">
        <v>72332</v>
      </c>
      <c r="K118" s="62">
        <f t="shared" si="7"/>
        <v>45283.083333333336</v>
      </c>
      <c r="L118" s="62">
        <f t="shared" si="8"/>
        <v>11430.416666666666</v>
      </c>
      <c r="M118" s="62">
        <f t="shared" si="9"/>
        <v>11999.333333333334</v>
      </c>
      <c r="N118" s="62">
        <f t="shared" si="10"/>
        <v>68712.833333333328</v>
      </c>
      <c r="O118" s="63">
        <f t="shared" si="12"/>
        <v>5.5295392967803085</v>
      </c>
      <c r="P118" s="65">
        <f t="shared" si="11"/>
        <v>824554</v>
      </c>
      <c r="Q118" s="63">
        <f t="shared" si="13"/>
        <v>5.5295392967803121</v>
      </c>
    </row>
    <row r="119" spans="1:17" x14ac:dyDescent="0.35">
      <c r="A119" s="38">
        <v>37561</v>
      </c>
      <c r="B119" s="61">
        <v>45636</v>
      </c>
      <c r="C119" s="61">
        <v>11528</v>
      </c>
      <c r="D119" s="61">
        <v>12872</v>
      </c>
      <c r="E119" s="61">
        <v>70037</v>
      </c>
      <c r="G119" s="64">
        <v>47229</v>
      </c>
      <c r="H119" s="64">
        <v>11134</v>
      </c>
      <c r="I119" s="64">
        <v>13212</v>
      </c>
      <c r="J119" s="64">
        <v>71575</v>
      </c>
      <c r="K119" s="62">
        <f t="shared" si="7"/>
        <v>45259.666666666664</v>
      </c>
      <c r="L119" s="62">
        <f t="shared" si="8"/>
        <v>11422.583333333334</v>
      </c>
      <c r="M119" s="62">
        <f t="shared" si="9"/>
        <v>12098.333333333334</v>
      </c>
      <c r="N119" s="62">
        <f t="shared" si="10"/>
        <v>68780.583333333328</v>
      </c>
      <c r="O119" s="63">
        <f t="shared" si="12"/>
        <v>5.7735658035536854</v>
      </c>
      <c r="P119" s="65">
        <f t="shared" si="11"/>
        <v>825367</v>
      </c>
      <c r="Q119" s="63">
        <f t="shared" si="13"/>
        <v>5.7735658035536925</v>
      </c>
    </row>
    <row r="120" spans="1:17" x14ac:dyDescent="0.35">
      <c r="A120" s="38">
        <v>37591</v>
      </c>
      <c r="B120" s="61">
        <v>45892</v>
      </c>
      <c r="C120" s="61">
        <v>11444</v>
      </c>
      <c r="D120" s="61">
        <v>13005</v>
      </c>
      <c r="E120" s="61">
        <v>70340</v>
      </c>
      <c r="G120" s="64">
        <v>45317</v>
      </c>
      <c r="H120" s="64">
        <v>10851</v>
      </c>
      <c r="I120" s="64">
        <v>11805</v>
      </c>
      <c r="J120" s="64">
        <v>67973</v>
      </c>
      <c r="K120" s="62">
        <f t="shared" si="7"/>
        <v>45020</v>
      </c>
      <c r="L120" s="62">
        <f t="shared" si="8"/>
        <v>11505.333333333334</v>
      </c>
      <c r="M120" s="62">
        <f t="shared" si="9"/>
        <v>12167.083333333334</v>
      </c>
      <c r="N120" s="62">
        <f t="shared" si="10"/>
        <v>68692.416666666672</v>
      </c>
      <c r="O120" s="63">
        <f t="shared" si="12"/>
        <v>6.6816707023985362</v>
      </c>
      <c r="P120" s="65">
        <f t="shared" si="11"/>
        <v>824309</v>
      </c>
      <c r="Q120" s="63">
        <f t="shared" si="13"/>
        <v>6.6816707023985318</v>
      </c>
    </row>
    <row r="121" spans="1:17" x14ac:dyDescent="0.35">
      <c r="A121" s="38">
        <v>37622</v>
      </c>
      <c r="B121" s="61">
        <v>46293</v>
      </c>
      <c r="C121" s="61">
        <v>11509</v>
      </c>
      <c r="D121" s="61">
        <v>13097</v>
      </c>
      <c r="E121" s="61">
        <v>70899</v>
      </c>
      <c r="G121" s="64">
        <v>40015</v>
      </c>
      <c r="H121" s="64">
        <v>10840</v>
      </c>
      <c r="I121" s="64">
        <v>10315</v>
      </c>
      <c r="J121" s="64">
        <v>61170</v>
      </c>
      <c r="K121" s="62">
        <f t="shared" si="7"/>
        <v>45039.666666666664</v>
      </c>
      <c r="L121" s="62">
        <f t="shared" si="8"/>
        <v>11560</v>
      </c>
      <c r="M121" s="62">
        <f t="shared" si="9"/>
        <v>12310.5</v>
      </c>
      <c r="N121" s="62">
        <f t="shared" si="10"/>
        <v>68910.166666666672</v>
      </c>
      <c r="O121" s="63">
        <f t="shared" si="12"/>
        <v>6.0376642328278507</v>
      </c>
      <c r="P121" s="65">
        <f t="shared" si="11"/>
        <v>826922</v>
      </c>
      <c r="Q121" s="63">
        <f t="shared" si="13"/>
        <v>6.0376642328278436</v>
      </c>
    </row>
    <row r="122" spans="1:17" x14ac:dyDescent="0.35">
      <c r="A122" s="38">
        <v>37653</v>
      </c>
      <c r="B122" s="61">
        <v>46908</v>
      </c>
      <c r="C122" s="61">
        <v>11742</v>
      </c>
      <c r="D122" s="61">
        <v>13214</v>
      </c>
      <c r="E122" s="61">
        <v>71864</v>
      </c>
      <c r="G122" s="64">
        <v>43677</v>
      </c>
      <c r="H122" s="64">
        <v>10923</v>
      </c>
      <c r="I122" s="64">
        <v>12135</v>
      </c>
      <c r="J122" s="64">
        <v>66735</v>
      </c>
      <c r="K122" s="62">
        <f t="shared" si="7"/>
        <v>45114.75</v>
      </c>
      <c r="L122" s="62">
        <f t="shared" si="8"/>
        <v>11555.083333333334</v>
      </c>
      <c r="M122" s="62">
        <f t="shared" si="9"/>
        <v>12402</v>
      </c>
      <c r="N122" s="62">
        <f t="shared" si="10"/>
        <v>69071.833333333328</v>
      </c>
      <c r="O122" s="63">
        <f t="shared" si="12"/>
        <v>5.4490217306950886</v>
      </c>
      <c r="P122" s="65">
        <f t="shared" si="11"/>
        <v>828862</v>
      </c>
      <c r="Q122" s="63">
        <f t="shared" si="13"/>
        <v>5.4490217306951001</v>
      </c>
    </row>
    <row r="123" spans="1:17" x14ac:dyDescent="0.35">
      <c r="A123" s="38">
        <v>37681</v>
      </c>
      <c r="B123" s="61">
        <v>47695</v>
      </c>
      <c r="C123" s="61">
        <v>12081</v>
      </c>
      <c r="D123" s="61">
        <v>13406</v>
      </c>
      <c r="E123" s="61">
        <v>73182</v>
      </c>
      <c r="G123" s="64">
        <v>49921</v>
      </c>
      <c r="H123" s="64">
        <v>12456</v>
      </c>
      <c r="I123" s="64">
        <v>13736</v>
      </c>
      <c r="J123" s="64">
        <v>76113</v>
      </c>
      <c r="K123" s="62">
        <f t="shared" si="7"/>
        <v>45539.166666666664</v>
      </c>
      <c r="L123" s="62">
        <f t="shared" si="8"/>
        <v>11635.5</v>
      </c>
      <c r="M123" s="62">
        <f t="shared" si="9"/>
        <v>12587.916666666666</v>
      </c>
      <c r="N123" s="62">
        <f t="shared" si="10"/>
        <v>69762.583333333328</v>
      </c>
      <c r="O123" s="63">
        <f t="shared" si="12"/>
        <v>6.6564828310213695</v>
      </c>
      <c r="P123" s="65">
        <f t="shared" si="11"/>
        <v>837151</v>
      </c>
      <c r="Q123" s="63">
        <f t="shared" si="13"/>
        <v>6.6564828310213739</v>
      </c>
    </row>
    <row r="124" spans="1:17" x14ac:dyDescent="0.35">
      <c r="A124" s="38">
        <v>37712</v>
      </c>
      <c r="B124" s="61">
        <v>48534</v>
      </c>
      <c r="C124" s="61">
        <v>12432</v>
      </c>
      <c r="D124" s="61">
        <v>13666</v>
      </c>
      <c r="E124" s="61">
        <v>74631</v>
      </c>
      <c r="G124" s="64">
        <v>44602</v>
      </c>
      <c r="H124" s="64">
        <v>11843</v>
      </c>
      <c r="I124" s="64">
        <v>12420</v>
      </c>
      <c r="J124" s="64">
        <v>68865</v>
      </c>
      <c r="K124" s="62">
        <f t="shared" si="7"/>
        <v>45751.666666666664</v>
      </c>
      <c r="L124" s="62">
        <f t="shared" si="8"/>
        <v>11734.083333333334</v>
      </c>
      <c r="M124" s="62">
        <f t="shared" si="9"/>
        <v>12691.75</v>
      </c>
      <c r="N124" s="62">
        <f t="shared" si="10"/>
        <v>70177.5</v>
      </c>
      <c r="O124" s="63">
        <f t="shared" si="12"/>
        <v>6.3987314983859536</v>
      </c>
      <c r="P124" s="65">
        <f t="shared" si="11"/>
        <v>842130</v>
      </c>
      <c r="Q124" s="63">
        <f t="shared" si="13"/>
        <v>6.3987314983859456</v>
      </c>
    </row>
    <row r="125" spans="1:17" x14ac:dyDescent="0.35">
      <c r="A125" s="38">
        <v>37742</v>
      </c>
      <c r="B125" s="61">
        <v>49390</v>
      </c>
      <c r="C125" s="61">
        <v>12674</v>
      </c>
      <c r="D125" s="61">
        <v>13981</v>
      </c>
      <c r="E125" s="61">
        <v>76044</v>
      </c>
      <c r="G125" s="64">
        <v>49646</v>
      </c>
      <c r="H125" s="64">
        <v>13546</v>
      </c>
      <c r="I125" s="64">
        <v>15070</v>
      </c>
      <c r="J125" s="64">
        <v>78262</v>
      </c>
      <c r="K125" s="62">
        <f t="shared" si="7"/>
        <v>46018.166666666664</v>
      </c>
      <c r="L125" s="62">
        <f t="shared" si="8"/>
        <v>11805.833333333334</v>
      </c>
      <c r="M125" s="62">
        <f t="shared" si="9"/>
        <v>12781.75</v>
      </c>
      <c r="N125" s="62">
        <f t="shared" si="10"/>
        <v>70605.75</v>
      </c>
      <c r="O125" s="63">
        <f t="shared" si="12"/>
        <v>5.995143535911188</v>
      </c>
      <c r="P125" s="65">
        <f t="shared" si="11"/>
        <v>847269</v>
      </c>
      <c r="Q125" s="63">
        <f t="shared" si="13"/>
        <v>5.995143535911188</v>
      </c>
    </row>
    <row r="126" spans="1:17" x14ac:dyDescent="0.35">
      <c r="A126" s="38">
        <v>37773</v>
      </c>
      <c r="B126" s="61">
        <v>50153</v>
      </c>
      <c r="C126" s="61">
        <v>12773</v>
      </c>
      <c r="D126" s="61">
        <v>14303</v>
      </c>
      <c r="E126" s="61">
        <v>77230</v>
      </c>
      <c r="G126" s="64">
        <v>57086</v>
      </c>
      <c r="H126" s="64">
        <v>15601</v>
      </c>
      <c r="I126" s="64">
        <v>19371</v>
      </c>
      <c r="J126" s="64">
        <v>92058</v>
      </c>
      <c r="K126" s="62">
        <f t="shared" si="7"/>
        <v>46683.583333333336</v>
      </c>
      <c r="L126" s="62">
        <f t="shared" si="8"/>
        <v>11997.25</v>
      </c>
      <c r="M126" s="62">
        <f t="shared" si="9"/>
        <v>13031.333333333334</v>
      </c>
      <c r="N126" s="62">
        <f t="shared" si="10"/>
        <v>71712.166666666672</v>
      </c>
      <c r="O126" s="63">
        <f t="shared" si="12"/>
        <v>6.9571237342633676</v>
      </c>
      <c r="P126" s="65">
        <f t="shared" si="11"/>
        <v>860546</v>
      </c>
      <c r="Q126" s="63">
        <f t="shared" si="13"/>
        <v>6.9571237342633525</v>
      </c>
    </row>
    <row r="127" spans="1:17" x14ac:dyDescent="0.35">
      <c r="A127" s="38">
        <v>37803</v>
      </c>
      <c r="B127" s="61">
        <v>50748</v>
      </c>
      <c r="C127" s="61">
        <v>12767</v>
      </c>
      <c r="D127" s="61">
        <v>14582</v>
      </c>
      <c r="E127" s="61">
        <v>78097</v>
      </c>
      <c r="G127" s="64">
        <v>51450</v>
      </c>
      <c r="H127" s="64">
        <v>13102</v>
      </c>
      <c r="I127" s="64">
        <v>14969</v>
      </c>
      <c r="J127" s="64">
        <v>79521</v>
      </c>
      <c r="K127" s="62">
        <f t="shared" si="7"/>
        <v>47144.166666666664</v>
      </c>
      <c r="L127" s="62">
        <f t="shared" si="8"/>
        <v>12065.166666666666</v>
      </c>
      <c r="M127" s="62">
        <f t="shared" si="9"/>
        <v>13314.416666666666</v>
      </c>
      <c r="N127" s="62">
        <f t="shared" si="10"/>
        <v>72523.75</v>
      </c>
      <c r="O127" s="63">
        <f t="shared" si="12"/>
        <v>7.6861494144781854</v>
      </c>
      <c r="P127" s="65">
        <f t="shared" si="11"/>
        <v>870285</v>
      </c>
      <c r="Q127" s="63">
        <f t="shared" si="13"/>
        <v>7.6861494144781775</v>
      </c>
    </row>
    <row r="128" spans="1:17" x14ac:dyDescent="0.35">
      <c r="A128" s="38">
        <v>37834</v>
      </c>
      <c r="B128" s="61">
        <v>51059</v>
      </c>
      <c r="C128" s="61">
        <v>12738</v>
      </c>
      <c r="D128" s="61">
        <v>14781</v>
      </c>
      <c r="E128" s="61">
        <v>78577</v>
      </c>
      <c r="G128" s="64">
        <v>49869</v>
      </c>
      <c r="H128" s="64">
        <v>12181</v>
      </c>
      <c r="I128" s="64">
        <v>14123</v>
      </c>
      <c r="J128" s="64">
        <v>76173</v>
      </c>
      <c r="K128" s="62">
        <f t="shared" si="7"/>
        <v>47539.75</v>
      </c>
      <c r="L128" s="62">
        <f t="shared" si="8"/>
        <v>12089</v>
      </c>
      <c r="M128" s="62">
        <f t="shared" si="9"/>
        <v>13438.833333333334</v>
      </c>
      <c r="N128" s="62">
        <f t="shared" si="10"/>
        <v>73067.583333333328</v>
      </c>
      <c r="O128" s="63">
        <f t="shared" si="12"/>
        <v>8.0059914980839135</v>
      </c>
      <c r="P128" s="65">
        <f t="shared" si="11"/>
        <v>876811</v>
      </c>
      <c r="Q128" s="63">
        <f t="shared" si="13"/>
        <v>8.0059914980839277</v>
      </c>
    </row>
    <row r="129" spans="1:17" x14ac:dyDescent="0.35">
      <c r="A129" s="38">
        <v>37865</v>
      </c>
      <c r="B129" s="61">
        <v>51029</v>
      </c>
      <c r="C129" s="61">
        <v>12751</v>
      </c>
      <c r="D129" s="61">
        <v>14900</v>
      </c>
      <c r="E129" s="61">
        <v>78680</v>
      </c>
      <c r="G129" s="64">
        <v>51749</v>
      </c>
      <c r="H129" s="64">
        <v>11590</v>
      </c>
      <c r="I129" s="64">
        <v>14452</v>
      </c>
      <c r="J129" s="64">
        <v>77791</v>
      </c>
      <c r="K129" s="62">
        <f t="shared" si="7"/>
        <v>48235.833333333336</v>
      </c>
      <c r="L129" s="62">
        <f t="shared" si="8"/>
        <v>12147.833333333334</v>
      </c>
      <c r="M129" s="62">
        <f t="shared" si="9"/>
        <v>13663.666666666666</v>
      </c>
      <c r="N129" s="62">
        <f t="shared" si="10"/>
        <v>74047.333333333328</v>
      </c>
      <c r="O129" s="63">
        <f t="shared" si="12"/>
        <v>8.5470106352048987</v>
      </c>
      <c r="P129" s="65">
        <f t="shared" si="11"/>
        <v>888568</v>
      </c>
      <c r="Q129" s="63">
        <f t="shared" si="13"/>
        <v>8.5470106352048969</v>
      </c>
    </row>
    <row r="130" spans="1:17" x14ac:dyDescent="0.35">
      <c r="A130" s="38">
        <v>37895</v>
      </c>
      <c r="B130" s="61">
        <v>50697</v>
      </c>
      <c r="C130" s="61">
        <v>12860</v>
      </c>
      <c r="D130" s="61">
        <v>14997</v>
      </c>
      <c r="E130" s="61">
        <v>78554</v>
      </c>
      <c r="G130" s="64">
        <v>52180</v>
      </c>
      <c r="H130" s="64">
        <v>12318</v>
      </c>
      <c r="I130" s="64">
        <v>14727</v>
      </c>
      <c r="J130" s="64">
        <v>79225</v>
      </c>
      <c r="K130" s="62">
        <f t="shared" si="7"/>
        <v>48561.75</v>
      </c>
      <c r="L130" s="62">
        <f t="shared" si="8"/>
        <v>12198.75</v>
      </c>
      <c r="M130" s="62">
        <f t="shared" si="9"/>
        <v>13861.25</v>
      </c>
      <c r="N130" s="62">
        <f t="shared" si="10"/>
        <v>74621.75</v>
      </c>
      <c r="O130" s="63">
        <f t="shared" si="12"/>
        <v>8.599436786432431</v>
      </c>
      <c r="P130" s="65">
        <f t="shared" si="11"/>
        <v>895461</v>
      </c>
      <c r="Q130" s="63">
        <f t="shared" si="13"/>
        <v>8.5994367864324222</v>
      </c>
    </row>
    <row r="131" spans="1:17" x14ac:dyDescent="0.35">
      <c r="A131" s="38">
        <v>37926</v>
      </c>
      <c r="B131" s="61">
        <v>50145</v>
      </c>
      <c r="C131" s="61">
        <v>13013</v>
      </c>
      <c r="D131" s="61">
        <v>15115</v>
      </c>
      <c r="E131" s="61">
        <v>78272</v>
      </c>
      <c r="G131" s="64">
        <v>48482</v>
      </c>
      <c r="H131" s="64">
        <v>12892</v>
      </c>
      <c r="I131" s="64">
        <v>14738</v>
      </c>
      <c r="J131" s="64">
        <v>76112</v>
      </c>
      <c r="K131" s="62">
        <f t="shared" si="7"/>
        <v>48666.166666666664</v>
      </c>
      <c r="L131" s="62">
        <f t="shared" si="8"/>
        <v>12345.25</v>
      </c>
      <c r="M131" s="62">
        <f t="shared" si="9"/>
        <v>13988.416666666666</v>
      </c>
      <c r="N131" s="62">
        <f t="shared" si="10"/>
        <v>74999.833333333328</v>
      </c>
      <c r="O131" s="63">
        <f t="shared" si="12"/>
        <v>9.0421594272608434</v>
      </c>
      <c r="P131" s="65">
        <f t="shared" si="11"/>
        <v>899998</v>
      </c>
      <c r="Q131" s="63">
        <f t="shared" si="13"/>
        <v>9.0421594272608434</v>
      </c>
    </row>
    <row r="132" spans="1:17" x14ac:dyDescent="0.35">
      <c r="A132" s="38">
        <v>37956</v>
      </c>
      <c r="B132" s="61">
        <v>49519</v>
      </c>
      <c r="C132" s="61">
        <v>13159</v>
      </c>
      <c r="D132" s="61">
        <v>15279</v>
      </c>
      <c r="E132" s="61">
        <v>77957</v>
      </c>
      <c r="G132" s="64">
        <v>49834</v>
      </c>
      <c r="H132" s="64">
        <v>13296</v>
      </c>
      <c r="I132" s="64">
        <v>14656</v>
      </c>
      <c r="J132" s="64">
        <v>77786</v>
      </c>
      <c r="K132" s="62">
        <f t="shared" si="7"/>
        <v>49042.583333333336</v>
      </c>
      <c r="L132" s="62">
        <f t="shared" si="8"/>
        <v>12549</v>
      </c>
      <c r="M132" s="62">
        <f t="shared" si="9"/>
        <v>14226</v>
      </c>
      <c r="N132" s="62">
        <f t="shared" si="10"/>
        <v>75817.583333333328</v>
      </c>
      <c r="O132" s="63">
        <f t="shared" si="12"/>
        <v>10.372566598205269</v>
      </c>
      <c r="P132" s="65">
        <f t="shared" si="11"/>
        <v>909811</v>
      </c>
      <c r="Q132" s="63">
        <f t="shared" si="13"/>
        <v>10.372566598205285</v>
      </c>
    </row>
    <row r="133" spans="1:17" x14ac:dyDescent="0.35">
      <c r="A133" s="38">
        <v>37987</v>
      </c>
      <c r="B133" s="61">
        <v>48989</v>
      </c>
      <c r="C133" s="61">
        <v>13292</v>
      </c>
      <c r="D133" s="61">
        <v>15481</v>
      </c>
      <c r="E133" s="61">
        <v>77762</v>
      </c>
      <c r="G133" s="64">
        <v>40715</v>
      </c>
      <c r="H133" s="64">
        <v>12291</v>
      </c>
      <c r="I133" s="64">
        <v>11791</v>
      </c>
      <c r="J133" s="64">
        <v>64797</v>
      </c>
      <c r="K133" s="62">
        <f t="shared" si="7"/>
        <v>49100.916666666664</v>
      </c>
      <c r="L133" s="62">
        <f t="shared" si="8"/>
        <v>12669.916666666666</v>
      </c>
      <c r="M133" s="62">
        <f t="shared" si="9"/>
        <v>14349</v>
      </c>
      <c r="N133" s="62">
        <f t="shared" si="10"/>
        <v>76119.833333333328</v>
      </c>
      <c r="O133" s="63">
        <f t="shared" si="12"/>
        <v>10.462413625468892</v>
      </c>
      <c r="P133" s="65">
        <f t="shared" si="11"/>
        <v>913438</v>
      </c>
      <c r="Q133" s="63">
        <f t="shared" si="13"/>
        <v>10.462413625468908</v>
      </c>
    </row>
    <row r="134" spans="1:17" x14ac:dyDescent="0.35">
      <c r="A134" s="38">
        <v>38018</v>
      </c>
      <c r="B134" s="61">
        <v>48648</v>
      </c>
      <c r="C134" s="61">
        <v>13426</v>
      </c>
      <c r="D134" s="61">
        <v>15682</v>
      </c>
      <c r="E134" s="61">
        <v>77756</v>
      </c>
      <c r="G134" s="64">
        <v>47876</v>
      </c>
      <c r="H134" s="64">
        <v>12865</v>
      </c>
      <c r="I134" s="64">
        <v>15136</v>
      </c>
      <c r="J134" s="64">
        <v>75877</v>
      </c>
      <c r="K134" s="62">
        <f t="shared" si="7"/>
        <v>49450.833333333336</v>
      </c>
      <c r="L134" s="62">
        <f t="shared" si="8"/>
        <v>12831.75</v>
      </c>
      <c r="M134" s="62">
        <f t="shared" si="9"/>
        <v>14599.083333333334</v>
      </c>
      <c r="N134" s="62">
        <f t="shared" si="10"/>
        <v>76881.666666666672</v>
      </c>
      <c r="O134" s="63">
        <f t="shared" si="12"/>
        <v>11.306827915865382</v>
      </c>
      <c r="P134" s="65">
        <f t="shared" si="11"/>
        <v>922580</v>
      </c>
      <c r="Q134" s="63">
        <f t="shared" si="13"/>
        <v>11.306827915865366</v>
      </c>
    </row>
    <row r="135" spans="1:17" x14ac:dyDescent="0.35">
      <c r="A135" s="38">
        <v>38047</v>
      </c>
      <c r="B135" s="61">
        <v>48446</v>
      </c>
      <c r="C135" s="61">
        <v>13601</v>
      </c>
      <c r="D135" s="61">
        <v>15837</v>
      </c>
      <c r="E135" s="61">
        <v>77884</v>
      </c>
      <c r="G135" s="64">
        <v>53728</v>
      </c>
      <c r="H135" s="64">
        <v>15005</v>
      </c>
      <c r="I135" s="64">
        <v>17313</v>
      </c>
      <c r="J135" s="64">
        <v>86046</v>
      </c>
      <c r="K135" s="62">
        <f t="shared" si="7"/>
        <v>49768.083333333336</v>
      </c>
      <c r="L135" s="62">
        <f t="shared" si="8"/>
        <v>13044.166666666666</v>
      </c>
      <c r="M135" s="62">
        <f t="shared" si="9"/>
        <v>14897.166666666666</v>
      </c>
      <c r="N135" s="62">
        <f t="shared" si="10"/>
        <v>77709.416666666672</v>
      </c>
      <c r="O135" s="63">
        <f t="shared" si="12"/>
        <v>11.391254385409576</v>
      </c>
      <c r="P135" s="65">
        <f t="shared" si="11"/>
        <v>932513</v>
      </c>
      <c r="Q135" s="63">
        <f t="shared" si="13"/>
        <v>11.391254385409562</v>
      </c>
    </row>
    <row r="136" spans="1:17" x14ac:dyDescent="0.35">
      <c r="A136" s="38">
        <v>38078</v>
      </c>
      <c r="B136" s="61">
        <v>48269</v>
      </c>
      <c r="C136" s="61">
        <v>13849</v>
      </c>
      <c r="D136" s="61">
        <v>15925</v>
      </c>
      <c r="E136" s="61">
        <v>78043</v>
      </c>
      <c r="G136" s="64">
        <v>44079</v>
      </c>
      <c r="H136" s="64">
        <v>12351</v>
      </c>
      <c r="I136" s="64">
        <v>14875</v>
      </c>
      <c r="J136" s="64">
        <v>71305</v>
      </c>
      <c r="K136" s="62">
        <f t="shared" si="7"/>
        <v>49724.5</v>
      </c>
      <c r="L136" s="62">
        <f t="shared" si="8"/>
        <v>13086.5</v>
      </c>
      <c r="M136" s="62">
        <f t="shared" si="9"/>
        <v>15101.75</v>
      </c>
      <c r="N136" s="62">
        <f t="shared" si="10"/>
        <v>77912.75</v>
      </c>
      <c r="O136" s="63">
        <f t="shared" si="12"/>
        <v>11.022407466780663</v>
      </c>
      <c r="P136" s="65">
        <f t="shared" si="11"/>
        <v>934953</v>
      </c>
      <c r="Q136" s="63">
        <f t="shared" si="13"/>
        <v>11.022407466780663</v>
      </c>
    </row>
    <row r="137" spans="1:17" x14ac:dyDescent="0.35">
      <c r="A137" s="38">
        <v>38108</v>
      </c>
      <c r="B137" s="61">
        <v>48097</v>
      </c>
      <c r="C137" s="61">
        <v>14181</v>
      </c>
      <c r="D137" s="61">
        <v>15962</v>
      </c>
      <c r="E137" s="61">
        <v>78240</v>
      </c>
      <c r="G137" s="64">
        <v>46168</v>
      </c>
      <c r="H137" s="64">
        <v>15052</v>
      </c>
      <c r="I137" s="64">
        <v>17059</v>
      </c>
      <c r="J137" s="64">
        <v>78279</v>
      </c>
      <c r="K137" s="62">
        <f t="shared" si="7"/>
        <v>49434.666666666664</v>
      </c>
      <c r="L137" s="62">
        <f t="shared" si="8"/>
        <v>13212</v>
      </c>
      <c r="M137" s="62">
        <f t="shared" si="9"/>
        <v>15267.5</v>
      </c>
      <c r="N137" s="62">
        <f t="shared" si="10"/>
        <v>77914.166666666672</v>
      </c>
      <c r="O137" s="63">
        <f t="shared" si="12"/>
        <v>10.35102193046129</v>
      </c>
      <c r="P137" s="65">
        <f t="shared" si="11"/>
        <v>934970</v>
      </c>
      <c r="Q137" s="63">
        <f t="shared" si="13"/>
        <v>10.351021930461282</v>
      </c>
    </row>
    <row r="138" spans="1:17" x14ac:dyDescent="0.35">
      <c r="A138" s="38">
        <v>38139</v>
      </c>
      <c r="B138" s="61">
        <v>48052</v>
      </c>
      <c r="C138" s="61">
        <v>14562</v>
      </c>
      <c r="D138" s="61">
        <v>15972</v>
      </c>
      <c r="E138" s="61">
        <v>78586</v>
      </c>
      <c r="G138" s="64">
        <v>58284</v>
      </c>
      <c r="H138" s="64">
        <v>17981</v>
      </c>
      <c r="I138" s="64">
        <v>20947</v>
      </c>
      <c r="J138" s="64">
        <v>97212</v>
      </c>
      <c r="K138" s="62">
        <f t="shared" si="7"/>
        <v>49534.5</v>
      </c>
      <c r="L138" s="62">
        <f t="shared" si="8"/>
        <v>13410.333333333334</v>
      </c>
      <c r="M138" s="62">
        <f t="shared" si="9"/>
        <v>15398.833333333334</v>
      </c>
      <c r="N138" s="62">
        <f t="shared" si="10"/>
        <v>78343.666666666672</v>
      </c>
      <c r="O138" s="63">
        <f t="shared" si="12"/>
        <v>9.2473847998828642</v>
      </c>
      <c r="P138" s="65">
        <f t="shared" si="11"/>
        <v>940124</v>
      </c>
      <c r="Q138" s="63">
        <f t="shared" si="13"/>
        <v>9.247384799882866</v>
      </c>
    </row>
    <row r="139" spans="1:17" x14ac:dyDescent="0.35">
      <c r="A139" s="38">
        <v>38169</v>
      </c>
      <c r="B139" s="61">
        <v>48254</v>
      </c>
      <c r="C139" s="61">
        <v>14880</v>
      </c>
      <c r="D139" s="61">
        <v>15978</v>
      </c>
      <c r="E139" s="61">
        <v>79112</v>
      </c>
      <c r="G139" s="64">
        <v>46724</v>
      </c>
      <c r="H139" s="64">
        <v>14442</v>
      </c>
      <c r="I139" s="64">
        <v>15869</v>
      </c>
      <c r="J139" s="64">
        <v>77035</v>
      </c>
      <c r="K139" s="62">
        <f t="shared" si="7"/>
        <v>49140.666666666664</v>
      </c>
      <c r="L139" s="62">
        <f t="shared" si="8"/>
        <v>13522</v>
      </c>
      <c r="M139" s="62">
        <f t="shared" si="9"/>
        <v>15473.833333333334</v>
      </c>
      <c r="N139" s="62">
        <f t="shared" si="10"/>
        <v>78136.5</v>
      </c>
      <c r="O139" s="63">
        <f t="shared" si="12"/>
        <v>7.7391888863992824</v>
      </c>
      <c r="P139" s="65">
        <f t="shared" si="11"/>
        <v>937638</v>
      </c>
      <c r="Q139" s="63">
        <f t="shared" si="13"/>
        <v>7.7391888863992824</v>
      </c>
    </row>
    <row r="140" spans="1:17" x14ac:dyDescent="0.35">
      <c r="A140" s="38">
        <v>38200</v>
      </c>
      <c r="B140" s="61">
        <v>48655</v>
      </c>
      <c r="C140" s="61">
        <v>15059</v>
      </c>
      <c r="D140" s="61">
        <v>16026</v>
      </c>
      <c r="E140" s="61">
        <v>79740</v>
      </c>
      <c r="G140" s="64">
        <v>48649</v>
      </c>
      <c r="H140" s="64">
        <v>14910</v>
      </c>
      <c r="I140" s="64">
        <v>15685</v>
      </c>
      <c r="J140" s="64">
        <v>79244</v>
      </c>
      <c r="K140" s="62">
        <f t="shared" si="7"/>
        <v>49039</v>
      </c>
      <c r="L140" s="62">
        <f t="shared" si="8"/>
        <v>13749.416666666666</v>
      </c>
      <c r="M140" s="62">
        <f t="shared" si="9"/>
        <v>15604</v>
      </c>
      <c r="N140" s="62">
        <f t="shared" si="10"/>
        <v>78392.416666666672</v>
      </c>
      <c r="O140" s="63">
        <f t="shared" si="12"/>
        <v>7.2875454345349366</v>
      </c>
      <c r="P140" s="65">
        <f t="shared" si="11"/>
        <v>940709</v>
      </c>
      <c r="Q140" s="63">
        <f t="shared" si="13"/>
        <v>7.2875454345349224</v>
      </c>
    </row>
    <row r="141" spans="1:17" x14ac:dyDescent="0.35">
      <c r="A141" s="38">
        <v>38231</v>
      </c>
      <c r="B141" s="61">
        <v>49218</v>
      </c>
      <c r="C141" s="61">
        <v>15109</v>
      </c>
      <c r="D141" s="61">
        <v>16128</v>
      </c>
      <c r="E141" s="61">
        <v>80454</v>
      </c>
      <c r="G141" s="64">
        <v>49911</v>
      </c>
      <c r="H141" s="64">
        <v>14715</v>
      </c>
      <c r="I141" s="64">
        <v>15826</v>
      </c>
      <c r="J141" s="64">
        <v>80452</v>
      </c>
      <c r="K141" s="62">
        <f t="shared" si="7"/>
        <v>48885.833333333336</v>
      </c>
      <c r="L141" s="62">
        <f t="shared" si="8"/>
        <v>14009.833333333334</v>
      </c>
      <c r="M141" s="62">
        <f t="shared" si="9"/>
        <v>15718.5</v>
      </c>
      <c r="N141" s="62">
        <f t="shared" si="10"/>
        <v>78614.166666666672</v>
      </c>
      <c r="O141" s="63">
        <f t="shared" si="12"/>
        <v>6.1674514499734538</v>
      </c>
      <c r="P141" s="65">
        <f t="shared" si="11"/>
        <v>943370</v>
      </c>
      <c r="Q141" s="63">
        <f t="shared" si="13"/>
        <v>6.1674514499734405</v>
      </c>
    </row>
    <row r="142" spans="1:17" x14ac:dyDescent="0.35">
      <c r="A142" s="38">
        <v>38261</v>
      </c>
      <c r="B142" s="61">
        <v>49792</v>
      </c>
      <c r="C142" s="61">
        <v>15129</v>
      </c>
      <c r="D142" s="61">
        <v>16227</v>
      </c>
      <c r="E142" s="61">
        <v>81148</v>
      </c>
      <c r="G142" s="64">
        <v>52290</v>
      </c>
      <c r="H142" s="64">
        <v>13907</v>
      </c>
      <c r="I142" s="64">
        <v>15470</v>
      </c>
      <c r="J142" s="64">
        <v>81667</v>
      </c>
      <c r="K142" s="62">
        <f t="shared" si="7"/>
        <v>48895</v>
      </c>
      <c r="L142" s="62">
        <f t="shared" si="8"/>
        <v>14142.25</v>
      </c>
      <c r="M142" s="62">
        <f t="shared" si="9"/>
        <v>15780.416666666666</v>
      </c>
      <c r="N142" s="62">
        <f t="shared" si="10"/>
        <v>78817.666666666672</v>
      </c>
      <c r="O142" s="63">
        <f t="shared" si="12"/>
        <v>5.6229137840732379</v>
      </c>
      <c r="P142" s="65">
        <f t="shared" si="11"/>
        <v>945812</v>
      </c>
      <c r="Q142" s="63">
        <f t="shared" si="13"/>
        <v>5.6229137840732317</v>
      </c>
    </row>
    <row r="143" spans="1:17" x14ac:dyDescent="0.35">
      <c r="A143" s="38">
        <v>38292</v>
      </c>
      <c r="B143" s="61">
        <v>50278</v>
      </c>
      <c r="C143" s="61">
        <v>15198</v>
      </c>
      <c r="D143" s="61">
        <v>16280</v>
      </c>
      <c r="E143" s="61">
        <v>81756</v>
      </c>
      <c r="G143" s="64">
        <v>52888</v>
      </c>
      <c r="H143" s="64">
        <v>15257</v>
      </c>
      <c r="I143" s="64">
        <v>16190</v>
      </c>
      <c r="J143" s="64">
        <v>84335</v>
      </c>
      <c r="K143" s="62">
        <f t="shared" si="7"/>
        <v>49262.166666666664</v>
      </c>
      <c r="L143" s="62">
        <f t="shared" si="8"/>
        <v>14339.333333333334</v>
      </c>
      <c r="M143" s="62">
        <f t="shared" si="9"/>
        <v>15901.416666666666</v>
      </c>
      <c r="N143" s="62">
        <f t="shared" si="10"/>
        <v>79502.916666666672</v>
      </c>
      <c r="O143" s="63">
        <f t="shared" si="12"/>
        <v>6.0041244536099105</v>
      </c>
      <c r="P143" s="65">
        <f t="shared" si="11"/>
        <v>954035</v>
      </c>
      <c r="Q143" s="63">
        <f t="shared" si="13"/>
        <v>6.0041244536098972</v>
      </c>
    </row>
    <row r="144" spans="1:17" x14ac:dyDescent="0.35">
      <c r="A144" s="38">
        <v>38322</v>
      </c>
      <c r="B144" s="61">
        <v>50628</v>
      </c>
      <c r="C144" s="61">
        <v>15333</v>
      </c>
      <c r="D144" s="61">
        <v>16271</v>
      </c>
      <c r="E144" s="61">
        <v>82233</v>
      </c>
      <c r="G144" s="64">
        <v>48673</v>
      </c>
      <c r="H144" s="64">
        <v>14311</v>
      </c>
      <c r="I144" s="64">
        <v>15996</v>
      </c>
      <c r="J144" s="64">
        <v>78980</v>
      </c>
      <c r="K144" s="62">
        <f t="shared" si="7"/>
        <v>49165.416666666664</v>
      </c>
      <c r="L144" s="62">
        <f t="shared" si="8"/>
        <v>14423.916666666666</v>
      </c>
      <c r="M144" s="62">
        <f t="shared" si="9"/>
        <v>16013.083333333334</v>
      </c>
      <c r="N144" s="62">
        <f t="shared" si="10"/>
        <v>79602.416666666672</v>
      </c>
      <c r="O144" s="63">
        <f t="shared" si="12"/>
        <v>4.9920258163508811</v>
      </c>
      <c r="P144" s="65">
        <f t="shared" si="11"/>
        <v>955229</v>
      </c>
      <c r="Q144" s="63">
        <f t="shared" si="13"/>
        <v>4.9920258163508686</v>
      </c>
    </row>
    <row r="145" spans="1:17" x14ac:dyDescent="0.35">
      <c r="A145" s="38">
        <v>38353</v>
      </c>
      <c r="B145" s="61">
        <v>50860</v>
      </c>
      <c r="C145" s="61">
        <v>15459</v>
      </c>
      <c r="D145" s="61">
        <v>16233</v>
      </c>
      <c r="E145" s="61">
        <v>82552</v>
      </c>
      <c r="G145" s="64">
        <v>43075</v>
      </c>
      <c r="H145" s="64">
        <v>13877</v>
      </c>
      <c r="I145" s="64">
        <v>12761</v>
      </c>
      <c r="J145" s="64">
        <v>69713</v>
      </c>
      <c r="K145" s="62">
        <f t="shared" si="7"/>
        <v>49362.083333333336</v>
      </c>
      <c r="L145" s="62">
        <f t="shared" si="8"/>
        <v>14556.083333333334</v>
      </c>
      <c r="M145" s="62">
        <f t="shared" si="9"/>
        <v>16093.916666666666</v>
      </c>
      <c r="N145" s="62">
        <f t="shared" si="10"/>
        <v>80012.083333333328</v>
      </c>
      <c r="O145" s="63">
        <f t="shared" si="12"/>
        <v>5.1133191305813863</v>
      </c>
      <c r="P145" s="65">
        <f t="shared" si="11"/>
        <v>960145</v>
      </c>
      <c r="Q145" s="63">
        <f t="shared" si="13"/>
        <v>5.1133191305813863</v>
      </c>
    </row>
    <row r="146" spans="1:17" x14ac:dyDescent="0.35">
      <c r="A146" s="38">
        <v>38384</v>
      </c>
      <c r="B146" s="61">
        <v>50977</v>
      </c>
      <c r="C146" s="61">
        <v>15516</v>
      </c>
      <c r="D146" s="61">
        <v>16214</v>
      </c>
      <c r="E146" s="61">
        <v>82707</v>
      </c>
      <c r="G146" s="64">
        <v>50640</v>
      </c>
      <c r="H146" s="64">
        <v>15526</v>
      </c>
      <c r="I146" s="64">
        <v>14975</v>
      </c>
      <c r="J146" s="64">
        <v>81141</v>
      </c>
      <c r="K146" s="62">
        <f t="shared" si="7"/>
        <v>49592.416666666664</v>
      </c>
      <c r="L146" s="62">
        <f t="shared" si="8"/>
        <v>14777.833333333334</v>
      </c>
      <c r="M146" s="62">
        <f t="shared" si="9"/>
        <v>16080.5</v>
      </c>
      <c r="N146" s="62">
        <f t="shared" si="10"/>
        <v>80450.75</v>
      </c>
      <c r="O146" s="63">
        <f t="shared" si="12"/>
        <v>4.6423074421730295</v>
      </c>
      <c r="P146" s="65">
        <f t="shared" si="11"/>
        <v>965409</v>
      </c>
      <c r="Q146" s="63">
        <f t="shared" si="13"/>
        <v>4.6423074421730366</v>
      </c>
    </row>
    <row r="147" spans="1:17" x14ac:dyDescent="0.35">
      <c r="A147" s="38">
        <v>38412</v>
      </c>
      <c r="B147" s="61">
        <v>51044</v>
      </c>
      <c r="C147" s="61">
        <v>15449</v>
      </c>
      <c r="D147" s="61">
        <v>16253</v>
      </c>
      <c r="E147" s="61">
        <v>82746</v>
      </c>
      <c r="G147" s="64">
        <v>53282</v>
      </c>
      <c r="H147" s="64">
        <v>17454</v>
      </c>
      <c r="I147" s="64">
        <v>15902</v>
      </c>
      <c r="J147" s="64">
        <v>86638</v>
      </c>
      <c r="K147" s="62">
        <f t="shared" si="7"/>
        <v>49555.25</v>
      </c>
      <c r="L147" s="62">
        <f t="shared" si="8"/>
        <v>14981.916666666666</v>
      </c>
      <c r="M147" s="62">
        <f t="shared" si="9"/>
        <v>15962.916666666666</v>
      </c>
      <c r="N147" s="62">
        <f t="shared" si="10"/>
        <v>80500.083333333328</v>
      </c>
      <c r="O147" s="63">
        <f t="shared" si="12"/>
        <v>3.5911563699379938</v>
      </c>
      <c r="P147" s="65">
        <f t="shared" si="11"/>
        <v>966001</v>
      </c>
      <c r="Q147" s="63">
        <f t="shared" si="13"/>
        <v>3.5911563699380062</v>
      </c>
    </row>
    <row r="148" spans="1:17" x14ac:dyDescent="0.35">
      <c r="A148" s="38">
        <v>38443</v>
      </c>
      <c r="B148" s="61">
        <v>51099</v>
      </c>
      <c r="C148" s="61">
        <v>15313</v>
      </c>
      <c r="D148" s="61">
        <v>16403</v>
      </c>
      <c r="E148" s="61">
        <v>82815</v>
      </c>
      <c r="G148" s="64">
        <v>46651</v>
      </c>
      <c r="H148" s="64">
        <v>13812</v>
      </c>
      <c r="I148" s="64">
        <v>16024</v>
      </c>
      <c r="J148" s="64">
        <v>76487</v>
      </c>
      <c r="K148" s="62">
        <f t="shared" si="7"/>
        <v>49769.583333333336</v>
      </c>
      <c r="L148" s="62">
        <f t="shared" si="8"/>
        <v>15103.666666666666</v>
      </c>
      <c r="M148" s="62">
        <f t="shared" si="9"/>
        <v>16058.666666666666</v>
      </c>
      <c r="N148" s="62">
        <f t="shared" si="10"/>
        <v>80931.916666666672</v>
      </c>
      <c r="O148" s="63">
        <f t="shared" si="12"/>
        <v>3.8750610993279935</v>
      </c>
      <c r="P148" s="65">
        <f t="shared" si="11"/>
        <v>971183</v>
      </c>
      <c r="Q148" s="63">
        <f t="shared" si="13"/>
        <v>3.8750610993279873</v>
      </c>
    </row>
    <row r="149" spans="1:17" x14ac:dyDescent="0.35">
      <c r="A149" s="38">
        <v>38473</v>
      </c>
      <c r="B149" s="61">
        <v>51098</v>
      </c>
      <c r="C149" s="61">
        <v>15149</v>
      </c>
      <c r="D149" s="61">
        <v>16622</v>
      </c>
      <c r="E149" s="61">
        <v>82869</v>
      </c>
      <c r="G149" s="64">
        <v>50463</v>
      </c>
      <c r="H149" s="64">
        <v>15430</v>
      </c>
      <c r="I149" s="64">
        <v>18061</v>
      </c>
      <c r="J149" s="64">
        <v>83954</v>
      </c>
      <c r="K149" s="62">
        <f t="shared" si="7"/>
        <v>50127.5</v>
      </c>
      <c r="L149" s="62">
        <f t="shared" si="8"/>
        <v>15135.166666666666</v>
      </c>
      <c r="M149" s="62">
        <f t="shared" si="9"/>
        <v>16142.166666666666</v>
      </c>
      <c r="N149" s="62">
        <f t="shared" si="10"/>
        <v>81404.833333333328</v>
      </c>
      <c r="O149" s="63">
        <f t="shared" si="12"/>
        <v>4.4801437479277286</v>
      </c>
      <c r="P149" s="65">
        <f t="shared" si="11"/>
        <v>976858</v>
      </c>
      <c r="Q149" s="63">
        <f t="shared" si="13"/>
        <v>4.4801437479277411</v>
      </c>
    </row>
    <row r="150" spans="1:17" x14ac:dyDescent="0.35">
      <c r="A150" s="38">
        <v>38504</v>
      </c>
      <c r="B150" s="61">
        <v>51055</v>
      </c>
      <c r="C150" s="61">
        <v>14977</v>
      </c>
      <c r="D150" s="61">
        <v>16820</v>
      </c>
      <c r="E150" s="61">
        <v>82852</v>
      </c>
      <c r="G150" s="64">
        <v>60781</v>
      </c>
      <c r="H150" s="64">
        <v>18317</v>
      </c>
      <c r="I150" s="64">
        <v>23047</v>
      </c>
      <c r="J150" s="64">
        <v>102145</v>
      </c>
      <c r="K150" s="62">
        <f t="shared" si="7"/>
        <v>50335.583333333336</v>
      </c>
      <c r="L150" s="62">
        <f t="shared" si="8"/>
        <v>15163.166666666666</v>
      </c>
      <c r="M150" s="62">
        <f t="shared" si="9"/>
        <v>16317.166666666666</v>
      </c>
      <c r="N150" s="62">
        <f t="shared" si="10"/>
        <v>81815.916666666672</v>
      </c>
      <c r="O150" s="63">
        <f t="shared" si="12"/>
        <v>4.432074917776804</v>
      </c>
      <c r="P150" s="65">
        <f t="shared" si="11"/>
        <v>981791</v>
      </c>
      <c r="Q150" s="63">
        <f t="shared" si="13"/>
        <v>4.432074917776804</v>
      </c>
    </row>
    <row r="151" spans="1:17" x14ac:dyDescent="0.35">
      <c r="A151" s="38">
        <v>38534</v>
      </c>
      <c r="B151" s="61">
        <v>51022</v>
      </c>
      <c r="C151" s="61">
        <v>14857</v>
      </c>
      <c r="D151" s="61">
        <v>16952</v>
      </c>
      <c r="E151" s="61">
        <v>82830</v>
      </c>
      <c r="G151" s="64">
        <v>49016</v>
      </c>
      <c r="H151" s="64">
        <v>13822</v>
      </c>
      <c r="I151" s="64">
        <v>15803</v>
      </c>
      <c r="J151" s="64">
        <v>78641</v>
      </c>
      <c r="K151" s="62">
        <f t="shared" si="7"/>
        <v>50526.583333333336</v>
      </c>
      <c r="L151" s="62">
        <f t="shared" si="8"/>
        <v>15111.5</v>
      </c>
      <c r="M151" s="62">
        <f t="shared" si="9"/>
        <v>16311.666666666666</v>
      </c>
      <c r="N151" s="62">
        <f t="shared" si="10"/>
        <v>81949.75</v>
      </c>
      <c r="O151" s="63">
        <f t="shared" si="12"/>
        <v>4.8802416284322945</v>
      </c>
      <c r="P151" s="65">
        <f t="shared" si="11"/>
        <v>983397</v>
      </c>
      <c r="Q151" s="63">
        <f t="shared" si="13"/>
        <v>4.8802416284322945</v>
      </c>
    </row>
    <row r="152" spans="1:17" x14ac:dyDescent="0.35">
      <c r="A152" s="38">
        <v>38565</v>
      </c>
      <c r="B152" s="61">
        <v>50998</v>
      </c>
      <c r="C152" s="61">
        <v>14817</v>
      </c>
      <c r="D152" s="61">
        <v>16975</v>
      </c>
      <c r="E152" s="61">
        <v>82790</v>
      </c>
      <c r="G152" s="64">
        <v>53648</v>
      </c>
      <c r="H152" s="64">
        <v>15173</v>
      </c>
      <c r="I152" s="64">
        <v>17356</v>
      </c>
      <c r="J152" s="64">
        <v>86177</v>
      </c>
      <c r="K152" s="62">
        <f t="shared" si="7"/>
        <v>50943.166666666664</v>
      </c>
      <c r="L152" s="62">
        <f t="shared" si="8"/>
        <v>15133.416666666666</v>
      </c>
      <c r="M152" s="62">
        <f t="shared" si="9"/>
        <v>16450.916666666668</v>
      </c>
      <c r="N152" s="62">
        <f t="shared" si="10"/>
        <v>82527.5</v>
      </c>
      <c r="O152" s="63">
        <f t="shared" si="12"/>
        <v>5.2748512026567127</v>
      </c>
      <c r="P152" s="65">
        <f t="shared" si="11"/>
        <v>990330</v>
      </c>
      <c r="Q152" s="63">
        <f t="shared" si="13"/>
        <v>5.2748512026567198</v>
      </c>
    </row>
    <row r="153" spans="1:17" x14ac:dyDescent="0.35">
      <c r="A153" s="38">
        <v>38596</v>
      </c>
      <c r="B153" s="61">
        <v>50888</v>
      </c>
      <c r="C153" s="61">
        <v>14793</v>
      </c>
      <c r="D153" s="61">
        <v>16904</v>
      </c>
      <c r="E153" s="61">
        <v>82585</v>
      </c>
      <c r="G153" s="64">
        <v>52118</v>
      </c>
      <c r="H153" s="64">
        <v>15080</v>
      </c>
      <c r="I153" s="64">
        <v>17242</v>
      </c>
      <c r="J153" s="64">
        <v>84440</v>
      </c>
      <c r="K153" s="62">
        <f t="shared" ref="K153:K216" si="14">AVERAGE(G142:G153)</f>
        <v>51127.083333333336</v>
      </c>
      <c r="L153" s="62">
        <f t="shared" ref="L153:L216" si="15">AVERAGE(H142:H153)</f>
        <v>15163.833333333334</v>
      </c>
      <c r="M153" s="62">
        <f t="shared" ref="M153:M216" si="16">AVERAGE(I142:I153)</f>
        <v>16568.916666666668</v>
      </c>
      <c r="N153" s="62">
        <f t="shared" ref="N153:N216" si="17">AVERAGE(J142:J153)</f>
        <v>82859.833333333328</v>
      </c>
      <c r="O153" s="63">
        <f t="shared" si="12"/>
        <v>5.4006381377402164</v>
      </c>
      <c r="P153" s="65">
        <f t="shared" ref="P153:P216" si="18">SUM(J142:J153)</f>
        <v>994318</v>
      </c>
      <c r="Q153" s="63">
        <f t="shared" si="13"/>
        <v>5.4006381377402288</v>
      </c>
    </row>
    <row r="154" spans="1:17" x14ac:dyDescent="0.35">
      <c r="A154" s="38">
        <v>38626</v>
      </c>
      <c r="B154" s="61">
        <v>50636</v>
      </c>
      <c r="C154" s="61">
        <v>14729</v>
      </c>
      <c r="D154" s="61">
        <v>16807</v>
      </c>
      <c r="E154" s="61">
        <v>82173</v>
      </c>
      <c r="G154" s="64">
        <v>48434</v>
      </c>
      <c r="H154" s="64">
        <v>12503</v>
      </c>
      <c r="I154" s="64">
        <v>15181</v>
      </c>
      <c r="J154" s="64">
        <v>76118</v>
      </c>
      <c r="K154" s="62">
        <f t="shared" si="14"/>
        <v>50805.75</v>
      </c>
      <c r="L154" s="62">
        <f t="shared" si="15"/>
        <v>15046.833333333334</v>
      </c>
      <c r="M154" s="62">
        <f t="shared" si="16"/>
        <v>16544.833333333332</v>
      </c>
      <c r="N154" s="62">
        <f t="shared" si="17"/>
        <v>82397.416666666672</v>
      </c>
      <c r="O154" s="63">
        <f t="shared" si="12"/>
        <v>4.5418116919641527</v>
      </c>
      <c r="P154" s="65">
        <f t="shared" si="18"/>
        <v>988769</v>
      </c>
      <c r="Q154" s="63">
        <f t="shared" si="13"/>
        <v>4.5418116919641536</v>
      </c>
    </row>
    <row r="155" spans="1:17" x14ac:dyDescent="0.35">
      <c r="A155" s="38">
        <v>38657</v>
      </c>
      <c r="B155" s="61">
        <v>50316</v>
      </c>
      <c r="C155" s="61">
        <v>14609</v>
      </c>
      <c r="D155" s="61">
        <v>16720</v>
      </c>
      <c r="E155" s="61">
        <v>81644</v>
      </c>
      <c r="G155" s="64">
        <v>52751</v>
      </c>
      <c r="H155" s="64">
        <v>14252</v>
      </c>
      <c r="I155" s="64">
        <v>16535</v>
      </c>
      <c r="J155" s="64">
        <v>83538</v>
      </c>
      <c r="K155" s="62">
        <f t="shared" si="14"/>
        <v>50794.333333333336</v>
      </c>
      <c r="L155" s="62">
        <f t="shared" si="15"/>
        <v>14963.083333333334</v>
      </c>
      <c r="M155" s="62">
        <f t="shared" si="16"/>
        <v>16573.583333333332</v>
      </c>
      <c r="N155" s="62">
        <f t="shared" si="17"/>
        <v>82331</v>
      </c>
      <c r="O155" s="63">
        <f t="shared" si="12"/>
        <v>3.5572070207067812</v>
      </c>
      <c r="P155" s="65">
        <f t="shared" si="18"/>
        <v>987972</v>
      </c>
      <c r="Q155" s="63">
        <f t="shared" si="13"/>
        <v>3.5572070207067874</v>
      </c>
    </row>
    <row r="156" spans="1:17" x14ac:dyDescent="0.35">
      <c r="A156" s="38">
        <v>38687</v>
      </c>
      <c r="B156" s="61">
        <v>50039</v>
      </c>
      <c r="C156" s="61">
        <v>14452</v>
      </c>
      <c r="D156" s="61">
        <v>16645</v>
      </c>
      <c r="E156" s="61">
        <v>81136</v>
      </c>
      <c r="G156" s="64">
        <v>47945</v>
      </c>
      <c r="H156" s="64">
        <v>15046</v>
      </c>
      <c r="I156" s="64">
        <v>16286</v>
      </c>
      <c r="J156" s="64">
        <v>79277</v>
      </c>
      <c r="K156" s="62">
        <f t="shared" si="14"/>
        <v>50733.666666666664</v>
      </c>
      <c r="L156" s="62">
        <f t="shared" si="15"/>
        <v>15024.333333333334</v>
      </c>
      <c r="M156" s="62">
        <f t="shared" si="16"/>
        <v>16597.75</v>
      </c>
      <c r="N156" s="62">
        <f t="shared" si="17"/>
        <v>82355.75</v>
      </c>
      <c r="O156" s="63">
        <f t="shared" si="12"/>
        <v>3.4588564626911391</v>
      </c>
      <c r="P156" s="65">
        <f t="shared" si="18"/>
        <v>988269</v>
      </c>
      <c r="Q156" s="63">
        <f t="shared" si="13"/>
        <v>3.4588564626911458</v>
      </c>
    </row>
    <row r="157" spans="1:17" x14ac:dyDescent="0.35">
      <c r="A157" s="38">
        <v>38718</v>
      </c>
      <c r="B157" s="61">
        <v>49815</v>
      </c>
      <c r="C157" s="61">
        <v>14289</v>
      </c>
      <c r="D157" s="61">
        <v>16572</v>
      </c>
      <c r="E157" s="61">
        <v>80676</v>
      </c>
      <c r="G157" s="64">
        <v>43761</v>
      </c>
      <c r="H157" s="64">
        <v>13251</v>
      </c>
      <c r="I157" s="64">
        <v>12991</v>
      </c>
      <c r="J157" s="64">
        <v>70003</v>
      </c>
      <c r="K157" s="62">
        <f t="shared" si="14"/>
        <v>50790.833333333336</v>
      </c>
      <c r="L157" s="62">
        <f t="shared" si="15"/>
        <v>14972.166666666666</v>
      </c>
      <c r="M157" s="62">
        <f t="shared" si="16"/>
        <v>16616.916666666668</v>
      </c>
      <c r="N157" s="62">
        <f t="shared" si="17"/>
        <v>82379.916666666672</v>
      </c>
      <c r="O157" s="63">
        <f t="shared" si="12"/>
        <v>2.9593446823136209</v>
      </c>
      <c r="P157" s="65">
        <f t="shared" si="18"/>
        <v>988559</v>
      </c>
      <c r="Q157" s="63">
        <f t="shared" si="13"/>
        <v>2.9593446823136089</v>
      </c>
    </row>
    <row r="158" spans="1:17" x14ac:dyDescent="0.35">
      <c r="A158" s="38">
        <v>38749</v>
      </c>
      <c r="B158" s="61">
        <v>49606</v>
      </c>
      <c r="C158" s="61">
        <v>14169</v>
      </c>
      <c r="D158" s="61">
        <v>16491</v>
      </c>
      <c r="E158" s="61">
        <v>80266</v>
      </c>
      <c r="G158" s="64">
        <v>48483</v>
      </c>
      <c r="H158" s="64">
        <v>13506</v>
      </c>
      <c r="I158" s="64">
        <v>15457</v>
      </c>
      <c r="J158" s="64">
        <v>77446</v>
      </c>
      <c r="K158" s="62">
        <f t="shared" si="14"/>
        <v>50611.083333333336</v>
      </c>
      <c r="L158" s="62">
        <f t="shared" si="15"/>
        <v>14803.833333333334</v>
      </c>
      <c r="M158" s="62">
        <f t="shared" si="16"/>
        <v>16657.083333333332</v>
      </c>
      <c r="N158" s="62">
        <f t="shared" si="17"/>
        <v>82072</v>
      </c>
      <c r="O158" s="63">
        <f t="shared" si="12"/>
        <v>2.0152080620752448</v>
      </c>
      <c r="P158" s="65">
        <f t="shared" si="18"/>
        <v>984864</v>
      </c>
      <c r="Q158" s="63">
        <f t="shared" si="13"/>
        <v>2.0152080620752448</v>
      </c>
    </row>
    <row r="159" spans="1:17" x14ac:dyDescent="0.35">
      <c r="A159" s="38">
        <v>38777</v>
      </c>
      <c r="B159" s="61">
        <v>49402</v>
      </c>
      <c r="C159" s="61">
        <v>14076</v>
      </c>
      <c r="D159" s="61">
        <v>16404</v>
      </c>
      <c r="E159" s="61">
        <v>79883</v>
      </c>
      <c r="G159" s="64">
        <v>53188</v>
      </c>
      <c r="H159" s="64">
        <v>15896</v>
      </c>
      <c r="I159" s="64">
        <v>18072</v>
      </c>
      <c r="J159" s="64">
        <v>87156</v>
      </c>
      <c r="K159" s="62">
        <f t="shared" si="14"/>
        <v>50603.25</v>
      </c>
      <c r="L159" s="62">
        <f t="shared" si="15"/>
        <v>14674</v>
      </c>
      <c r="M159" s="62">
        <f t="shared" si="16"/>
        <v>16837.916666666668</v>
      </c>
      <c r="N159" s="62">
        <f t="shared" si="17"/>
        <v>82115.166666666672</v>
      </c>
      <c r="O159" s="63">
        <f t="shared" si="12"/>
        <v>2.0063126228647916</v>
      </c>
      <c r="P159" s="65">
        <f t="shared" si="18"/>
        <v>985382</v>
      </c>
      <c r="Q159" s="63">
        <f t="shared" si="13"/>
        <v>2.0063126228647796</v>
      </c>
    </row>
    <row r="160" spans="1:17" x14ac:dyDescent="0.35">
      <c r="A160" s="38">
        <v>38808</v>
      </c>
      <c r="B160" s="61">
        <v>49238</v>
      </c>
      <c r="C160" s="61">
        <v>13994</v>
      </c>
      <c r="D160" s="61">
        <v>16304</v>
      </c>
      <c r="E160" s="61">
        <v>79536</v>
      </c>
      <c r="G160" s="64">
        <v>42307</v>
      </c>
      <c r="H160" s="64">
        <v>11901</v>
      </c>
      <c r="I160" s="64">
        <v>14442</v>
      </c>
      <c r="J160" s="64">
        <v>68650</v>
      </c>
      <c r="K160" s="62">
        <f t="shared" si="14"/>
        <v>50241.25</v>
      </c>
      <c r="L160" s="62">
        <f t="shared" si="15"/>
        <v>14514.75</v>
      </c>
      <c r="M160" s="62">
        <f t="shared" si="16"/>
        <v>16706.083333333332</v>
      </c>
      <c r="N160" s="62">
        <f t="shared" si="17"/>
        <v>81462.083333333328</v>
      </c>
      <c r="O160" s="63">
        <f t="shared" si="12"/>
        <v>0.65507736441019704</v>
      </c>
      <c r="P160" s="65">
        <f t="shared" si="18"/>
        <v>977545</v>
      </c>
      <c r="Q160" s="63">
        <f t="shared" si="13"/>
        <v>0.65507736441020892</v>
      </c>
    </row>
    <row r="161" spans="1:17" x14ac:dyDescent="0.35">
      <c r="A161" s="38">
        <v>38838</v>
      </c>
      <c r="B161" s="61">
        <v>49218</v>
      </c>
      <c r="C161" s="61">
        <v>13935</v>
      </c>
      <c r="D161" s="61">
        <v>16212</v>
      </c>
      <c r="E161" s="61">
        <v>79365</v>
      </c>
      <c r="G161" s="64">
        <v>50683</v>
      </c>
      <c r="H161" s="64">
        <v>14816</v>
      </c>
      <c r="I161" s="64">
        <v>17958</v>
      </c>
      <c r="J161" s="64">
        <v>83457</v>
      </c>
      <c r="K161" s="62">
        <f t="shared" si="14"/>
        <v>50259.583333333336</v>
      </c>
      <c r="L161" s="62">
        <f t="shared" si="15"/>
        <v>14463.583333333334</v>
      </c>
      <c r="M161" s="62">
        <f t="shared" si="16"/>
        <v>16697.5</v>
      </c>
      <c r="N161" s="62">
        <f t="shared" si="17"/>
        <v>81420.666666666672</v>
      </c>
      <c r="O161" s="63">
        <f t="shared" si="12"/>
        <v>1.9450114550949721E-2</v>
      </c>
      <c r="P161" s="65">
        <f t="shared" si="18"/>
        <v>977048</v>
      </c>
      <c r="Q161" s="63">
        <f t="shared" si="13"/>
        <v>1.9450114550937803E-2</v>
      </c>
    </row>
    <row r="162" spans="1:17" x14ac:dyDescent="0.35">
      <c r="A162" s="38">
        <v>38869</v>
      </c>
      <c r="B162" s="61">
        <v>49409</v>
      </c>
      <c r="C162" s="61">
        <v>13965</v>
      </c>
      <c r="D162" s="61">
        <v>16161</v>
      </c>
      <c r="E162" s="61">
        <v>79535</v>
      </c>
      <c r="G162" s="64">
        <v>57026</v>
      </c>
      <c r="H162" s="64">
        <v>18079</v>
      </c>
      <c r="I162" s="64">
        <v>21343</v>
      </c>
      <c r="J162" s="64">
        <v>96448</v>
      </c>
      <c r="K162" s="62">
        <f t="shared" si="14"/>
        <v>49946.666666666664</v>
      </c>
      <c r="L162" s="62">
        <f t="shared" si="15"/>
        <v>14443.75</v>
      </c>
      <c r="M162" s="62">
        <f t="shared" si="16"/>
        <v>16555.5</v>
      </c>
      <c r="N162" s="62">
        <f t="shared" si="17"/>
        <v>80945.916666666672</v>
      </c>
      <c r="O162" s="63">
        <f t="shared" si="12"/>
        <v>-1.0633627727286152</v>
      </c>
      <c r="P162" s="65">
        <f t="shared" si="18"/>
        <v>971351</v>
      </c>
      <c r="Q162" s="63">
        <f t="shared" si="13"/>
        <v>-1.0633627727286152</v>
      </c>
    </row>
    <row r="163" spans="1:17" x14ac:dyDescent="0.35">
      <c r="A163" s="38">
        <v>38899</v>
      </c>
      <c r="B163" s="61">
        <v>49736</v>
      </c>
      <c r="C163" s="61">
        <v>14055</v>
      </c>
      <c r="D163" s="61">
        <v>16103</v>
      </c>
      <c r="E163" s="61">
        <v>79894</v>
      </c>
      <c r="G163" s="64">
        <v>48798</v>
      </c>
      <c r="H163" s="64">
        <v>13279</v>
      </c>
      <c r="I163" s="64">
        <v>15485</v>
      </c>
      <c r="J163" s="64">
        <v>77562</v>
      </c>
      <c r="K163" s="62">
        <f t="shared" si="14"/>
        <v>49928.5</v>
      </c>
      <c r="L163" s="62">
        <f t="shared" si="15"/>
        <v>14398.5</v>
      </c>
      <c r="M163" s="62">
        <f t="shared" si="16"/>
        <v>16529</v>
      </c>
      <c r="N163" s="62">
        <f t="shared" si="17"/>
        <v>80856</v>
      </c>
      <c r="O163" s="63">
        <f t="shared" si="12"/>
        <v>-1.3346593491743415</v>
      </c>
      <c r="P163" s="65">
        <f t="shared" si="18"/>
        <v>970272</v>
      </c>
      <c r="Q163" s="63">
        <f t="shared" si="13"/>
        <v>-1.3346593491743415</v>
      </c>
    </row>
    <row r="164" spans="1:17" x14ac:dyDescent="0.35">
      <c r="A164" s="38">
        <v>38930</v>
      </c>
      <c r="B164" s="61">
        <v>50159</v>
      </c>
      <c r="C164" s="61">
        <v>14171</v>
      </c>
      <c r="D164" s="61">
        <v>16015</v>
      </c>
      <c r="E164" s="61">
        <v>80345</v>
      </c>
      <c r="G164" s="64">
        <v>52030</v>
      </c>
      <c r="H164" s="64">
        <v>13539</v>
      </c>
      <c r="I164" s="64">
        <v>16092</v>
      </c>
      <c r="J164" s="64">
        <v>81661</v>
      </c>
      <c r="K164" s="62">
        <f t="shared" si="14"/>
        <v>49793.666666666664</v>
      </c>
      <c r="L164" s="62">
        <f t="shared" si="15"/>
        <v>14262.333333333334</v>
      </c>
      <c r="M164" s="62">
        <f t="shared" si="16"/>
        <v>16423.666666666668</v>
      </c>
      <c r="N164" s="62">
        <f t="shared" si="17"/>
        <v>80479.666666666672</v>
      </c>
      <c r="O164" s="63">
        <f t="shared" si="12"/>
        <v>-2.4813950905253743</v>
      </c>
      <c r="P164" s="65">
        <f t="shared" si="18"/>
        <v>965756</v>
      </c>
      <c r="Q164" s="63">
        <f t="shared" si="13"/>
        <v>-2.4813950905253805</v>
      </c>
    </row>
    <row r="165" spans="1:17" x14ac:dyDescent="0.35">
      <c r="A165" s="38">
        <v>38961</v>
      </c>
      <c r="B165" s="61">
        <v>50620</v>
      </c>
      <c r="C165" s="61">
        <v>14319</v>
      </c>
      <c r="D165" s="61">
        <v>15936</v>
      </c>
      <c r="E165" s="61">
        <v>80875</v>
      </c>
      <c r="G165" s="64">
        <v>51388</v>
      </c>
      <c r="H165" s="64">
        <v>13208</v>
      </c>
      <c r="I165" s="64">
        <v>15397</v>
      </c>
      <c r="J165" s="64">
        <v>79993</v>
      </c>
      <c r="K165" s="62">
        <f t="shared" si="14"/>
        <v>49732.833333333336</v>
      </c>
      <c r="L165" s="62">
        <f t="shared" si="15"/>
        <v>14106.333333333334</v>
      </c>
      <c r="M165" s="62">
        <f t="shared" si="16"/>
        <v>16269.916666666666</v>
      </c>
      <c r="N165" s="62">
        <f t="shared" si="17"/>
        <v>80109.083333333328</v>
      </c>
      <c r="O165" s="63">
        <f t="shared" ref="O165:O228" si="19">(N165-N153)/N153*100</f>
        <v>-3.3197628927566432</v>
      </c>
      <c r="P165" s="65">
        <f t="shared" si="18"/>
        <v>961309</v>
      </c>
      <c r="Q165" s="63">
        <f t="shared" ref="Q165:Q228" si="20">(P165-P153)/P153*100</f>
        <v>-3.3197628927566432</v>
      </c>
    </row>
    <row r="166" spans="1:17" x14ac:dyDescent="0.35">
      <c r="A166" s="38">
        <v>38991</v>
      </c>
      <c r="B166" s="61">
        <v>51148</v>
      </c>
      <c r="C166" s="61">
        <v>14506</v>
      </c>
      <c r="D166" s="61">
        <v>15931</v>
      </c>
      <c r="E166" s="61">
        <v>81584</v>
      </c>
      <c r="G166" s="64">
        <v>50532</v>
      </c>
      <c r="H166" s="64">
        <v>13921</v>
      </c>
      <c r="I166" s="64">
        <v>15477</v>
      </c>
      <c r="J166" s="64">
        <v>79930</v>
      </c>
      <c r="K166" s="62">
        <f t="shared" si="14"/>
        <v>49907.666666666664</v>
      </c>
      <c r="L166" s="62">
        <f t="shared" si="15"/>
        <v>14224.5</v>
      </c>
      <c r="M166" s="62">
        <f t="shared" si="16"/>
        <v>16294.583333333334</v>
      </c>
      <c r="N166" s="62">
        <f t="shared" si="17"/>
        <v>80426.75</v>
      </c>
      <c r="O166" s="63">
        <f t="shared" si="19"/>
        <v>-2.3916607417910614</v>
      </c>
      <c r="P166" s="65">
        <f t="shared" si="18"/>
        <v>965121</v>
      </c>
      <c r="Q166" s="63">
        <f t="shared" si="20"/>
        <v>-2.3916607417910551</v>
      </c>
    </row>
    <row r="167" spans="1:17" x14ac:dyDescent="0.35">
      <c r="A167" s="38">
        <v>39022</v>
      </c>
      <c r="B167" s="61">
        <v>51730</v>
      </c>
      <c r="C167" s="61">
        <v>14731</v>
      </c>
      <c r="D167" s="61">
        <v>16055</v>
      </c>
      <c r="E167" s="61">
        <v>82516</v>
      </c>
      <c r="G167" s="64">
        <v>51850</v>
      </c>
      <c r="H167" s="64">
        <v>15193</v>
      </c>
      <c r="I167" s="64">
        <v>16254</v>
      </c>
      <c r="J167" s="64">
        <v>83297</v>
      </c>
      <c r="K167" s="62">
        <f t="shared" si="14"/>
        <v>49832.583333333336</v>
      </c>
      <c r="L167" s="62">
        <f t="shared" si="15"/>
        <v>14302.916666666666</v>
      </c>
      <c r="M167" s="62">
        <f t="shared" si="16"/>
        <v>16271.166666666666</v>
      </c>
      <c r="N167" s="62">
        <f t="shared" si="17"/>
        <v>80406.666666666672</v>
      </c>
      <c r="O167" s="63">
        <f t="shared" si="19"/>
        <v>-2.3373132032081823</v>
      </c>
      <c r="P167" s="65">
        <f t="shared" si="18"/>
        <v>964880</v>
      </c>
      <c r="Q167" s="63">
        <f t="shared" si="20"/>
        <v>-2.337313203208188</v>
      </c>
    </row>
    <row r="168" spans="1:17" x14ac:dyDescent="0.35">
      <c r="A168" s="38">
        <v>39052</v>
      </c>
      <c r="B168" s="61">
        <v>52284</v>
      </c>
      <c r="C168" s="61">
        <v>15002</v>
      </c>
      <c r="D168" s="61">
        <v>16308</v>
      </c>
      <c r="E168" s="61">
        <v>83594</v>
      </c>
      <c r="G168" s="64">
        <v>48348</v>
      </c>
      <c r="H168" s="64">
        <v>14258</v>
      </c>
      <c r="I168" s="64">
        <v>14457</v>
      </c>
      <c r="J168" s="64">
        <v>77063</v>
      </c>
      <c r="K168" s="62">
        <f t="shared" si="14"/>
        <v>49866.166666666664</v>
      </c>
      <c r="L168" s="62">
        <f t="shared" si="15"/>
        <v>14237.25</v>
      </c>
      <c r="M168" s="62">
        <f t="shared" si="16"/>
        <v>16118.75</v>
      </c>
      <c r="N168" s="62">
        <f t="shared" si="17"/>
        <v>80222.166666666672</v>
      </c>
      <c r="O168" s="63">
        <f t="shared" si="19"/>
        <v>-2.5906914008230491</v>
      </c>
      <c r="P168" s="65">
        <f t="shared" si="18"/>
        <v>962666</v>
      </c>
      <c r="Q168" s="63">
        <f t="shared" si="20"/>
        <v>-2.5906914008230553</v>
      </c>
    </row>
    <row r="169" spans="1:17" x14ac:dyDescent="0.35">
      <c r="A169" s="38">
        <v>39083</v>
      </c>
      <c r="B169" s="61">
        <v>52762</v>
      </c>
      <c r="C169" s="61">
        <v>15263</v>
      </c>
      <c r="D169" s="61">
        <v>16635</v>
      </c>
      <c r="E169" s="61">
        <v>84660</v>
      </c>
      <c r="G169" s="64">
        <v>49189</v>
      </c>
      <c r="H169" s="64">
        <v>14303</v>
      </c>
      <c r="I169" s="64">
        <v>13444</v>
      </c>
      <c r="J169" s="64">
        <v>76936</v>
      </c>
      <c r="K169" s="62">
        <f t="shared" si="14"/>
        <v>50318.5</v>
      </c>
      <c r="L169" s="62">
        <f t="shared" si="15"/>
        <v>14324.916666666666</v>
      </c>
      <c r="M169" s="62">
        <f t="shared" si="16"/>
        <v>16156.5</v>
      </c>
      <c r="N169" s="62">
        <f t="shared" si="17"/>
        <v>80799.916666666672</v>
      </c>
      <c r="O169" s="63">
        <f t="shared" si="19"/>
        <v>-1.9179431880140689</v>
      </c>
      <c r="P169" s="65">
        <f t="shared" si="18"/>
        <v>969599</v>
      </c>
      <c r="Q169" s="63">
        <f t="shared" si="20"/>
        <v>-1.9179431880140689</v>
      </c>
    </row>
    <row r="170" spans="1:17" x14ac:dyDescent="0.35">
      <c r="A170" s="38">
        <v>39114</v>
      </c>
      <c r="B170" s="61">
        <v>53168</v>
      </c>
      <c r="C170" s="61">
        <v>15453</v>
      </c>
      <c r="D170" s="61">
        <v>16972</v>
      </c>
      <c r="E170" s="61">
        <v>85593</v>
      </c>
      <c r="G170" s="64">
        <v>52628</v>
      </c>
      <c r="H170" s="64">
        <v>14912</v>
      </c>
      <c r="I170" s="64">
        <v>16200</v>
      </c>
      <c r="J170" s="64">
        <v>83740</v>
      </c>
      <c r="K170" s="62">
        <f t="shared" si="14"/>
        <v>50663.916666666664</v>
      </c>
      <c r="L170" s="62">
        <f t="shared" si="15"/>
        <v>14442.083333333334</v>
      </c>
      <c r="M170" s="62">
        <f t="shared" si="16"/>
        <v>16218.416666666666</v>
      </c>
      <c r="N170" s="62">
        <f t="shared" si="17"/>
        <v>81324.416666666672</v>
      </c>
      <c r="O170" s="63">
        <f t="shared" si="19"/>
        <v>-0.91088718848490158</v>
      </c>
      <c r="P170" s="65">
        <f t="shared" si="18"/>
        <v>975893</v>
      </c>
      <c r="Q170" s="63">
        <f t="shared" si="20"/>
        <v>-0.91088718848490757</v>
      </c>
    </row>
    <row r="171" spans="1:17" x14ac:dyDescent="0.35">
      <c r="A171" s="38">
        <v>39142</v>
      </c>
      <c r="B171" s="61">
        <v>53396</v>
      </c>
      <c r="C171" s="61">
        <v>15586</v>
      </c>
      <c r="D171" s="61">
        <v>17245</v>
      </c>
      <c r="E171" s="61">
        <v>86227</v>
      </c>
      <c r="G171" s="64">
        <v>57757</v>
      </c>
      <c r="H171" s="64">
        <v>17589</v>
      </c>
      <c r="I171" s="64">
        <v>19046</v>
      </c>
      <c r="J171" s="64">
        <v>94392</v>
      </c>
      <c r="K171" s="62">
        <f t="shared" si="14"/>
        <v>51044.666666666664</v>
      </c>
      <c r="L171" s="62">
        <f t="shared" si="15"/>
        <v>14583.166666666666</v>
      </c>
      <c r="M171" s="62">
        <f t="shared" si="16"/>
        <v>16299.583333333334</v>
      </c>
      <c r="N171" s="62">
        <f t="shared" si="17"/>
        <v>81927.416666666672</v>
      </c>
      <c r="O171" s="63">
        <f t="shared" si="19"/>
        <v>-0.22864229303965364</v>
      </c>
      <c r="P171" s="65">
        <f t="shared" si="18"/>
        <v>983129</v>
      </c>
      <c r="Q171" s="63">
        <f t="shared" si="20"/>
        <v>-0.22864229303965364</v>
      </c>
    </row>
    <row r="172" spans="1:17" x14ac:dyDescent="0.35">
      <c r="A172" s="38">
        <v>39173</v>
      </c>
      <c r="B172" s="61">
        <v>53381</v>
      </c>
      <c r="C172" s="61">
        <v>15727</v>
      </c>
      <c r="D172" s="61">
        <v>17437</v>
      </c>
      <c r="E172" s="61">
        <v>86545</v>
      </c>
      <c r="G172" s="64">
        <v>45109</v>
      </c>
      <c r="H172" s="64">
        <v>14274</v>
      </c>
      <c r="I172" s="64">
        <v>16231</v>
      </c>
      <c r="J172" s="64">
        <v>75614</v>
      </c>
      <c r="K172" s="62">
        <f t="shared" si="14"/>
        <v>51278.166666666664</v>
      </c>
      <c r="L172" s="62">
        <f t="shared" si="15"/>
        <v>14780.916666666666</v>
      </c>
      <c r="M172" s="62">
        <f t="shared" si="16"/>
        <v>16448.666666666668</v>
      </c>
      <c r="N172" s="62">
        <f t="shared" si="17"/>
        <v>82507.75</v>
      </c>
      <c r="O172" s="63">
        <f t="shared" si="19"/>
        <v>1.2836237717956778</v>
      </c>
      <c r="P172" s="65">
        <f t="shared" si="18"/>
        <v>990093</v>
      </c>
      <c r="Q172" s="63">
        <f t="shared" si="20"/>
        <v>1.2836237717956718</v>
      </c>
    </row>
    <row r="173" spans="1:17" x14ac:dyDescent="0.35">
      <c r="A173" s="38">
        <v>39203</v>
      </c>
      <c r="B173" s="61">
        <v>53154</v>
      </c>
      <c r="C173" s="61">
        <v>15944</v>
      </c>
      <c r="D173" s="61">
        <v>17542</v>
      </c>
      <c r="E173" s="61">
        <v>86640</v>
      </c>
      <c r="G173" s="64">
        <v>52727</v>
      </c>
      <c r="H173" s="64">
        <v>16912</v>
      </c>
      <c r="I173" s="64">
        <v>18958</v>
      </c>
      <c r="J173" s="64">
        <v>88597</v>
      </c>
      <c r="K173" s="62">
        <f t="shared" si="14"/>
        <v>51448.5</v>
      </c>
      <c r="L173" s="62">
        <f t="shared" si="15"/>
        <v>14955.583333333334</v>
      </c>
      <c r="M173" s="62">
        <f t="shared" si="16"/>
        <v>16532</v>
      </c>
      <c r="N173" s="62">
        <f t="shared" si="17"/>
        <v>82936.083333333328</v>
      </c>
      <c r="O173" s="63">
        <f t="shared" si="19"/>
        <v>1.8612186914051185</v>
      </c>
      <c r="P173" s="65">
        <f t="shared" si="18"/>
        <v>995233</v>
      </c>
      <c r="Q173" s="63">
        <f t="shared" si="20"/>
        <v>1.8612186914051305</v>
      </c>
    </row>
    <row r="174" spans="1:17" x14ac:dyDescent="0.35">
      <c r="A174" s="38">
        <v>39234</v>
      </c>
      <c r="B174" s="61">
        <v>52836</v>
      </c>
      <c r="C174" s="61">
        <v>16259</v>
      </c>
      <c r="D174" s="61">
        <v>17645</v>
      </c>
      <c r="E174" s="61">
        <v>86741</v>
      </c>
      <c r="G174" s="64">
        <v>63768</v>
      </c>
      <c r="H174" s="64">
        <v>18966</v>
      </c>
      <c r="I174" s="64">
        <v>22363</v>
      </c>
      <c r="J174" s="64">
        <v>105097</v>
      </c>
      <c r="K174" s="62">
        <f t="shared" si="14"/>
        <v>52010.333333333336</v>
      </c>
      <c r="L174" s="62">
        <f t="shared" si="15"/>
        <v>15029.5</v>
      </c>
      <c r="M174" s="62">
        <f t="shared" si="16"/>
        <v>16617</v>
      </c>
      <c r="N174" s="62">
        <f t="shared" si="17"/>
        <v>83656.833333333328</v>
      </c>
      <c r="O174" s="63">
        <f t="shared" si="19"/>
        <v>3.3490468430052456</v>
      </c>
      <c r="P174" s="65">
        <f t="shared" si="18"/>
        <v>1003882</v>
      </c>
      <c r="Q174" s="63">
        <f t="shared" si="20"/>
        <v>3.349046843005258</v>
      </c>
    </row>
    <row r="175" spans="1:17" x14ac:dyDescent="0.35">
      <c r="A175" s="38">
        <v>39264</v>
      </c>
      <c r="B175" s="61">
        <v>52598</v>
      </c>
      <c r="C175" s="61">
        <v>16640</v>
      </c>
      <c r="D175" s="61">
        <v>17816</v>
      </c>
      <c r="E175" s="61">
        <v>87054</v>
      </c>
      <c r="G175" s="64">
        <v>53589</v>
      </c>
      <c r="H175" s="64">
        <v>15396</v>
      </c>
      <c r="I175" s="64">
        <v>17306</v>
      </c>
      <c r="J175" s="64">
        <v>86291</v>
      </c>
      <c r="K175" s="62">
        <f t="shared" si="14"/>
        <v>52409.583333333336</v>
      </c>
      <c r="L175" s="62">
        <f t="shared" si="15"/>
        <v>15205.916666666666</v>
      </c>
      <c r="M175" s="62">
        <f t="shared" si="16"/>
        <v>16768.75</v>
      </c>
      <c r="N175" s="62">
        <f t="shared" si="17"/>
        <v>84384.25</v>
      </c>
      <c r="O175" s="63">
        <f t="shared" si="19"/>
        <v>4.3636217473038492</v>
      </c>
      <c r="P175" s="65">
        <f t="shared" si="18"/>
        <v>1012611</v>
      </c>
      <c r="Q175" s="63">
        <f t="shared" si="20"/>
        <v>4.3636217473038492</v>
      </c>
    </row>
    <row r="176" spans="1:17" x14ac:dyDescent="0.35">
      <c r="A176" s="38">
        <v>39295</v>
      </c>
      <c r="B176" s="61">
        <v>52565</v>
      </c>
      <c r="C176" s="61">
        <v>17055</v>
      </c>
      <c r="D176" s="61">
        <v>18084</v>
      </c>
      <c r="E176" s="61">
        <v>87704</v>
      </c>
      <c r="G176" s="64">
        <v>52748</v>
      </c>
      <c r="H176" s="64">
        <v>17440</v>
      </c>
      <c r="I176" s="64">
        <v>18018</v>
      </c>
      <c r="J176" s="64">
        <v>88206</v>
      </c>
      <c r="K176" s="62">
        <f t="shared" si="14"/>
        <v>52469.416666666664</v>
      </c>
      <c r="L176" s="62">
        <f t="shared" si="15"/>
        <v>15531</v>
      </c>
      <c r="M176" s="62">
        <f t="shared" si="16"/>
        <v>16929.25</v>
      </c>
      <c r="N176" s="62">
        <f t="shared" si="17"/>
        <v>84929.666666666672</v>
      </c>
      <c r="O176" s="63">
        <f t="shared" si="19"/>
        <v>5.5293469572024394</v>
      </c>
      <c r="P176" s="65">
        <f t="shared" si="18"/>
        <v>1019156</v>
      </c>
      <c r="Q176" s="63">
        <f t="shared" si="20"/>
        <v>5.5293469572024403</v>
      </c>
    </row>
    <row r="177" spans="1:17" x14ac:dyDescent="0.35">
      <c r="A177" s="38">
        <v>39326</v>
      </c>
      <c r="B177" s="61">
        <v>52693</v>
      </c>
      <c r="C177" s="61">
        <v>17452</v>
      </c>
      <c r="D177" s="61">
        <v>18378</v>
      </c>
      <c r="E177" s="61">
        <v>88523</v>
      </c>
      <c r="G177" s="64">
        <v>50197</v>
      </c>
      <c r="H177" s="64">
        <v>15874</v>
      </c>
      <c r="I177" s="64">
        <v>17418</v>
      </c>
      <c r="J177" s="64">
        <v>83489</v>
      </c>
      <c r="K177" s="62">
        <f t="shared" si="14"/>
        <v>52370.166666666664</v>
      </c>
      <c r="L177" s="62">
        <f t="shared" si="15"/>
        <v>15753.166666666666</v>
      </c>
      <c r="M177" s="62">
        <f t="shared" si="16"/>
        <v>17097.666666666668</v>
      </c>
      <c r="N177" s="62">
        <f t="shared" si="17"/>
        <v>85221</v>
      </c>
      <c r="O177" s="63">
        <f t="shared" si="19"/>
        <v>6.3811948083290657</v>
      </c>
      <c r="P177" s="65">
        <f t="shared" si="18"/>
        <v>1022652</v>
      </c>
      <c r="Q177" s="63">
        <f t="shared" si="20"/>
        <v>6.3811948083290586</v>
      </c>
    </row>
    <row r="178" spans="1:17" x14ac:dyDescent="0.35">
      <c r="A178" s="38">
        <v>39356</v>
      </c>
      <c r="B178" s="61">
        <v>52897</v>
      </c>
      <c r="C178" s="61">
        <v>17765</v>
      </c>
      <c r="D178" s="61">
        <v>18649</v>
      </c>
      <c r="E178" s="61">
        <v>89311</v>
      </c>
      <c r="G178" s="64">
        <v>53336</v>
      </c>
      <c r="H178" s="64">
        <v>17748</v>
      </c>
      <c r="I178" s="64">
        <v>18205</v>
      </c>
      <c r="J178" s="64">
        <v>89289</v>
      </c>
      <c r="K178" s="62">
        <f t="shared" si="14"/>
        <v>52603.833333333336</v>
      </c>
      <c r="L178" s="62">
        <f t="shared" si="15"/>
        <v>16072.083333333334</v>
      </c>
      <c r="M178" s="62">
        <f t="shared" si="16"/>
        <v>17325</v>
      </c>
      <c r="N178" s="62">
        <f t="shared" si="17"/>
        <v>86000.916666666672</v>
      </c>
      <c r="O178" s="63">
        <f t="shared" si="19"/>
        <v>6.9307371821771628</v>
      </c>
      <c r="P178" s="65">
        <f t="shared" si="18"/>
        <v>1032011</v>
      </c>
      <c r="Q178" s="63">
        <f t="shared" si="20"/>
        <v>6.9307371821771575</v>
      </c>
    </row>
    <row r="179" spans="1:17" x14ac:dyDescent="0.35">
      <c r="A179" s="38">
        <v>39387</v>
      </c>
      <c r="B179" s="61">
        <v>53114</v>
      </c>
      <c r="C179" s="61">
        <v>17973</v>
      </c>
      <c r="D179" s="61">
        <v>18896</v>
      </c>
      <c r="E179" s="61">
        <v>89982</v>
      </c>
      <c r="G179" s="64">
        <v>54195</v>
      </c>
      <c r="H179" s="64">
        <v>17702</v>
      </c>
      <c r="I179" s="64">
        <v>20184</v>
      </c>
      <c r="J179" s="64">
        <v>92081</v>
      </c>
      <c r="K179" s="62">
        <f t="shared" si="14"/>
        <v>52799.25</v>
      </c>
      <c r="L179" s="62">
        <f t="shared" si="15"/>
        <v>16281.166666666666</v>
      </c>
      <c r="M179" s="62">
        <f t="shared" si="16"/>
        <v>17652.5</v>
      </c>
      <c r="N179" s="62">
        <f t="shared" si="17"/>
        <v>86732.916666666672</v>
      </c>
      <c r="O179" s="63">
        <f t="shared" si="19"/>
        <v>7.8678177597214152</v>
      </c>
      <c r="P179" s="65">
        <f t="shared" si="18"/>
        <v>1040795</v>
      </c>
      <c r="Q179" s="63">
        <f t="shared" si="20"/>
        <v>7.8678177597214152</v>
      </c>
    </row>
    <row r="180" spans="1:17" x14ac:dyDescent="0.35">
      <c r="A180" s="38">
        <v>39417</v>
      </c>
      <c r="B180" s="61">
        <v>53289</v>
      </c>
      <c r="C180" s="61">
        <v>18064</v>
      </c>
      <c r="D180" s="61">
        <v>19121</v>
      </c>
      <c r="E180" s="61">
        <v>90474</v>
      </c>
      <c r="G180" s="64">
        <v>51722</v>
      </c>
      <c r="H180" s="64">
        <v>17114</v>
      </c>
      <c r="I180" s="64">
        <v>17414</v>
      </c>
      <c r="J180" s="64">
        <v>86250</v>
      </c>
      <c r="K180" s="62">
        <f t="shared" si="14"/>
        <v>53080.416666666664</v>
      </c>
      <c r="L180" s="62">
        <f t="shared" si="15"/>
        <v>16519.166666666668</v>
      </c>
      <c r="M180" s="62">
        <f t="shared" si="16"/>
        <v>17898.916666666668</v>
      </c>
      <c r="N180" s="62">
        <f t="shared" si="17"/>
        <v>87498.5</v>
      </c>
      <c r="O180" s="63">
        <f t="shared" si="19"/>
        <v>9.0702278879694447</v>
      </c>
      <c r="P180" s="65">
        <f t="shared" si="18"/>
        <v>1049982</v>
      </c>
      <c r="Q180" s="63">
        <f t="shared" si="20"/>
        <v>9.0702278879694518</v>
      </c>
    </row>
    <row r="181" spans="1:17" x14ac:dyDescent="0.35">
      <c r="A181" s="38">
        <v>39448</v>
      </c>
      <c r="B181" s="61">
        <v>53325</v>
      </c>
      <c r="C181" s="61">
        <v>18080</v>
      </c>
      <c r="D181" s="61">
        <v>19287</v>
      </c>
      <c r="E181" s="61">
        <v>90692</v>
      </c>
      <c r="G181" s="64">
        <v>49295</v>
      </c>
      <c r="H181" s="64">
        <v>17646</v>
      </c>
      <c r="I181" s="64">
        <v>15329</v>
      </c>
      <c r="J181" s="64">
        <v>82270</v>
      </c>
      <c r="K181" s="62">
        <f t="shared" si="14"/>
        <v>53089.25</v>
      </c>
      <c r="L181" s="62">
        <f t="shared" si="15"/>
        <v>16797.75</v>
      </c>
      <c r="M181" s="62">
        <f t="shared" si="16"/>
        <v>18056</v>
      </c>
      <c r="N181" s="62">
        <f t="shared" si="17"/>
        <v>87943</v>
      </c>
      <c r="O181" s="63">
        <f t="shared" si="19"/>
        <v>8.840458787601877</v>
      </c>
      <c r="P181" s="65">
        <f t="shared" si="18"/>
        <v>1055316</v>
      </c>
      <c r="Q181" s="63">
        <f t="shared" si="20"/>
        <v>8.8404587876018841</v>
      </c>
    </row>
    <row r="182" spans="1:17" x14ac:dyDescent="0.35">
      <c r="A182" s="38">
        <v>39479</v>
      </c>
      <c r="B182" s="61">
        <v>53200</v>
      </c>
      <c r="C182" s="61">
        <v>18035</v>
      </c>
      <c r="D182" s="61">
        <v>19370</v>
      </c>
      <c r="E182" s="61">
        <v>90605</v>
      </c>
      <c r="G182" s="64">
        <v>53030</v>
      </c>
      <c r="H182" s="64">
        <v>18277</v>
      </c>
      <c r="I182" s="64">
        <v>18591</v>
      </c>
      <c r="J182" s="64">
        <v>89898</v>
      </c>
      <c r="K182" s="62">
        <f t="shared" si="14"/>
        <v>53122.75</v>
      </c>
      <c r="L182" s="62">
        <f t="shared" si="15"/>
        <v>17078.166666666668</v>
      </c>
      <c r="M182" s="62">
        <f t="shared" si="16"/>
        <v>18255.25</v>
      </c>
      <c r="N182" s="62">
        <f t="shared" si="17"/>
        <v>88456.166666666672</v>
      </c>
      <c r="O182" s="63">
        <f t="shared" si="19"/>
        <v>8.7695064930274107</v>
      </c>
      <c r="P182" s="65">
        <f t="shared" si="18"/>
        <v>1061474</v>
      </c>
      <c r="Q182" s="63">
        <f t="shared" si="20"/>
        <v>8.7695064930274125</v>
      </c>
    </row>
    <row r="183" spans="1:17" x14ac:dyDescent="0.35">
      <c r="A183" s="38">
        <v>39508</v>
      </c>
      <c r="B183" s="61">
        <v>52893</v>
      </c>
      <c r="C183" s="61">
        <v>17871</v>
      </c>
      <c r="D183" s="61">
        <v>19345</v>
      </c>
      <c r="E183" s="61">
        <v>90109</v>
      </c>
      <c r="G183" s="64">
        <v>53122</v>
      </c>
      <c r="H183" s="64">
        <v>18425</v>
      </c>
      <c r="I183" s="64">
        <v>19738</v>
      </c>
      <c r="J183" s="64">
        <v>91285</v>
      </c>
      <c r="K183" s="62">
        <f t="shared" si="14"/>
        <v>52736.5</v>
      </c>
      <c r="L183" s="62">
        <f t="shared" si="15"/>
        <v>17147.833333333332</v>
      </c>
      <c r="M183" s="62">
        <f t="shared" si="16"/>
        <v>18312.916666666668</v>
      </c>
      <c r="N183" s="62">
        <f t="shared" si="17"/>
        <v>88197.25</v>
      </c>
      <c r="O183" s="63">
        <f t="shared" si="19"/>
        <v>7.6529122831286571</v>
      </c>
      <c r="P183" s="65">
        <f t="shared" si="18"/>
        <v>1058367</v>
      </c>
      <c r="Q183" s="63">
        <f t="shared" si="20"/>
        <v>7.6529122831286642</v>
      </c>
    </row>
    <row r="184" spans="1:17" x14ac:dyDescent="0.35">
      <c r="A184" s="38">
        <v>39539</v>
      </c>
      <c r="B184" s="61">
        <v>52432</v>
      </c>
      <c r="C184" s="61">
        <v>17544</v>
      </c>
      <c r="D184" s="61">
        <v>19184</v>
      </c>
      <c r="E184" s="61">
        <v>89161</v>
      </c>
      <c r="G184" s="64">
        <v>47639</v>
      </c>
      <c r="H184" s="64">
        <v>16654</v>
      </c>
      <c r="I184" s="64">
        <v>19768</v>
      </c>
      <c r="J184" s="64">
        <v>84061</v>
      </c>
      <c r="K184" s="62">
        <f t="shared" si="14"/>
        <v>52947.333333333336</v>
      </c>
      <c r="L184" s="62">
        <f t="shared" si="15"/>
        <v>17346.166666666668</v>
      </c>
      <c r="M184" s="62">
        <f t="shared" si="16"/>
        <v>18607.666666666668</v>
      </c>
      <c r="N184" s="62">
        <f t="shared" si="17"/>
        <v>88901.166666666672</v>
      </c>
      <c r="O184" s="63">
        <f t="shared" si="19"/>
        <v>7.7488680356289823</v>
      </c>
      <c r="P184" s="65">
        <f t="shared" si="18"/>
        <v>1066814</v>
      </c>
      <c r="Q184" s="63">
        <f t="shared" si="20"/>
        <v>7.748868035628977</v>
      </c>
    </row>
    <row r="185" spans="1:17" x14ac:dyDescent="0.35">
      <c r="A185" s="38">
        <v>39569</v>
      </c>
      <c r="B185" s="61">
        <v>51820</v>
      </c>
      <c r="C185" s="61">
        <v>17090</v>
      </c>
      <c r="D185" s="61">
        <v>18952</v>
      </c>
      <c r="E185" s="61">
        <v>87862</v>
      </c>
      <c r="G185" s="64">
        <v>51416</v>
      </c>
      <c r="H185" s="64">
        <v>17279</v>
      </c>
      <c r="I185" s="64">
        <v>19945</v>
      </c>
      <c r="J185" s="64">
        <v>88640</v>
      </c>
      <c r="K185" s="62">
        <f t="shared" si="14"/>
        <v>52838.083333333336</v>
      </c>
      <c r="L185" s="62">
        <f t="shared" si="15"/>
        <v>17376.75</v>
      </c>
      <c r="M185" s="62">
        <f t="shared" si="16"/>
        <v>18689.916666666668</v>
      </c>
      <c r="N185" s="62">
        <f t="shared" si="17"/>
        <v>88904.75</v>
      </c>
      <c r="O185" s="63">
        <f t="shared" si="19"/>
        <v>7.196706700842924</v>
      </c>
      <c r="P185" s="65">
        <f t="shared" si="18"/>
        <v>1066857</v>
      </c>
      <c r="Q185" s="63">
        <f t="shared" si="20"/>
        <v>7.1967067008429186</v>
      </c>
    </row>
    <row r="186" spans="1:17" x14ac:dyDescent="0.35">
      <c r="A186" s="38">
        <v>39600</v>
      </c>
      <c r="B186" s="61">
        <v>50962</v>
      </c>
      <c r="C186" s="61">
        <v>16528</v>
      </c>
      <c r="D186" s="61">
        <v>18687</v>
      </c>
      <c r="E186" s="61">
        <v>86177</v>
      </c>
      <c r="G186" s="64">
        <v>61524</v>
      </c>
      <c r="H186" s="64">
        <v>21388</v>
      </c>
      <c r="I186" s="64">
        <v>23629</v>
      </c>
      <c r="J186" s="64">
        <v>106541</v>
      </c>
      <c r="K186" s="62">
        <f t="shared" si="14"/>
        <v>52651.083333333336</v>
      </c>
      <c r="L186" s="62">
        <f t="shared" si="15"/>
        <v>17578.583333333332</v>
      </c>
      <c r="M186" s="62">
        <f t="shared" si="16"/>
        <v>18795.416666666668</v>
      </c>
      <c r="N186" s="62">
        <f t="shared" si="17"/>
        <v>89025.083333333328</v>
      </c>
      <c r="O186" s="63">
        <f t="shared" si="19"/>
        <v>6.4169892477402719</v>
      </c>
      <c r="P186" s="65">
        <f t="shared" si="18"/>
        <v>1068301</v>
      </c>
      <c r="Q186" s="63">
        <f t="shared" si="20"/>
        <v>6.4169892477402719</v>
      </c>
    </row>
    <row r="187" spans="1:17" x14ac:dyDescent="0.35">
      <c r="A187" s="38">
        <v>39630</v>
      </c>
      <c r="B187" s="61">
        <v>49824</v>
      </c>
      <c r="C187" s="61">
        <v>15918</v>
      </c>
      <c r="D187" s="61">
        <v>18412</v>
      </c>
      <c r="E187" s="61">
        <v>84155</v>
      </c>
      <c r="G187" s="64">
        <v>51068</v>
      </c>
      <c r="H187" s="64">
        <v>14842</v>
      </c>
      <c r="I187" s="64">
        <v>18066</v>
      </c>
      <c r="J187" s="64">
        <v>83976</v>
      </c>
      <c r="K187" s="62">
        <f t="shared" si="14"/>
        <v>52441</v>
      </c>
      <c r="L187" s="62">
        <f t="shared" si="15"/>
        <v>17532.416666666668</v>
      </c>
      <c r="M187" s="62">
        <f t="shared" si="16"/>
        <v>18858.75</v>
      </c>
      <c r="N187" s="62">
        <f t="shared" si="17"/>
        <v>88832.166666666672</v>
      </c>
      <c r="O187" s="63">
        <f t="shared" si="19"/>
        <v>5.2710270775253338</v>
      </c>
      <c r="P187" s="65">
        <f t="shared" si="18"/>
        <v>1065986</v>
      </c>
      <c r="Q187" s="63">
        <f t="shared" si="20"/>
        <v>5.2710270775253285</v>
      </c>
    </row>
    <row r="188" spans="1:17" x14ac:dyDescent="0.35">
      <c r="A188" s="38">
        <v>39661</v>
      </c>
      <c r="B188" s="61">
        <v>48514</v>
      </c>
      <c r="C188" s="61">
        <v>15316</v>
      </c>
      <c r="D188" s="61">
        <v>18168</v>
      </c>
      <c r="E188" s="61">
        <v>81998</v>
      </c>
      <c r="G188" s="64">
        <v>46114</v>
      </c>
      <c r="H188" s="64">
        <v>14233</v>
      </c>
      <c r="I188" s="64">
        <v>16977</v>
      </c>
      <c r="J188" s="64">
        <v>77324</v>
      </c>
      <c r="K188" s="62">
        <f t="shared" si="14"/>
        <v>51888.166666666664</v>
      </c>
      <c r="L188" s="62">
        <f t="shared" si="15"/>
        <v>17265.166666666668</v>
      </c>
      <c r="M188" s="62">
        <f t="shared" si="16"/>
        <v>18772</v>
      </c>
      <c r="N188" s="62">
        <f t="shared" si="17"/>
        <v>87925.333333333328</v>
      </c>
      <c r="O188" s="63">
        <f t="shared" si="19"/>
        <v>3.5272323373457919</v>
      </c>
      <c r="P188" s="65">
        <f t="shared" si="18"/>
        <v>1055104</v>
      </c>
      <c r="Q188" s="63">
        <f t="shared" si="20"/>
        <v>3.5272323373458034</v>
      </c>
    </row>
    <row r="189" spans="1:17" x14ac:dyDescent="0.35">
      <c r="A189" s="38">
        <v>39692</v>
      </c>
      <c r="B189" s="61">
        <v>47265</v>
      </c>
      <c r="C189" s="61">
        <v>14785</v>
      </c>
      <c r="D189" s="61">
        <v>17901</v>
      </c>
      <c r="E189" s="61">
        <v>79951</v>
      </c>
      <c r="G189" s="64">
        <v>48865</v>
      </c>
      <c r="H189" s="64">
        <v>14200</v>
      </c>
      <c r="I189" s="64">
        <v>17873</v>
      </c>
      <c r="J189" s="64">
        <v>80938</v>
      </c>
      <c r="K189" s="62">
        <f t="shared" si="14"/>
        <v>51777.166666666664</v>
      </c>
      <c r="L189" s="62">
        <f t="shared" si="15"/>
        <v>17125.666666666668</v>
      </c>
      <c r="M189" s="62">
        <f t="shared" si="16"/>
        <v>18809.916666666668</v>
      </c>
      <c r="N189" s="62">
        <f t="shared" si="17"/>
        <v>87712.75</v>
      </c>
      <c r="O189" s="63">
        <f t="shared" si="19"/>
        <v>2.9238685300571459</v>
      </c>
      <c r="P189" s="65">
        <f t="shared" si="18"/>
        <v>1052553</v>
      </c>
      <c r="Q189" s="63">
        <f t="shared" si="20"/>
        <v>2.9238685300571459</v>
      </c>
    </row>
    <row r="190" spans="1:17" x14ac:dyDescent="0.35">
      <c r="A190" s="38">
        <v>39722</v>
      </c>
      <c r="B190" s="61">
        <v>46227</v>
      </c>
      <c r="C190" s="61">
        <v>14386</v>
      </c>
      <c r="D190" s="61">
        <v>17548</v>
      </c>
      <c r="E190" s="61">
        <v>78161</v>
      </c>
      <c r="G190" s="64">
        <v>45978</v>
      </c>
      <c r="H190" s="64">
        <v>14357</v>
      </c>
      <c r="I190" s="64">
        <v>18770</v>
      </c>
      <c r="J190" s="64">
        <v>79105</v>
      </c>
      <c r="K190" s="62">
        <f t="shared" si="14"/>
        <v>51164</v>
      </c>
      <c r="L190" s="62">
        <f t="shared" si="15"/>
        <v>16843.083333333332</v>
      </c>
      <c r="M190" s="62">
        <f t="shared" si="16"/>
        <v>18857</v>
      </c>
      <c r="N190" s="62">
        <f t="shared" si="17"/>
        <v>86864.083333333328</v>
      </c>
      <c r="O190" s="63">
        <f t="shared" si="19"/>
        <v>1.0036714724939835</v>
      </c>
      <c r="P190" s="65">
        <f t="shared" si="18"/>
        <v>1042369</v>
      </c>
      <c r="Q190" s="63">
        <f t="shared" si="20"/>
        <v>1.0036714724939948</v>
      </c>
    </row>
    <row r="191" spans="1:17" x14ac:dyDescent="0.35">
      <c r="A191" s="38">
        <v>39753</v>
      </c>
      <c r="B191" s="61">
        <v>45363</v>
      </c>
      <c r="C191" s="61">
        <v>14123</v>
      </c>
      <c r="D191" s="61">
        <v>17056</v>
      </c>
      <c r="E191" s="61">
        <v>76542</v>
      </c>
      <c r="G191" s="64">
        <v>43019</v>
      </c>
      <c r="H191" s="64">
        <v>12736</v>
      </c>
      <c r="I191" s="64">
        <v>15862</v>
      </c>
      <c r="J191" s="64">
        <v>71617</v>
      </c>
      <c r="K191" s="62">
        <f t="shared" si="14"/>
        <v>50232.666666666664</v>
      </c>
      <c r="L191" s="62">
        <f t="shared" si="15"/>
        <v>16429.25</v>
      </c>
      <c r="M191" s="62">
        <f t="shared" si="16"/>
        <v>18496.833333333332</v>
      </c>
      <c r="N191" s="62">
        <f t="shared" si="17"/>
        <v>85158.75</v>
      </c>
      <c r="O191" s="63">
        <f t="shared" si="19"/>
        <v>-1.8149587574882715</v>
      </c>
      <c r="P191" s="65">
        <f t="shared" si="18"/>
        <v>1021905</v>
      </c>
      <c r="Q191" s="63">
        <f t="shared" si="20"/>
        <v>-1.814958757488266</v>
      </c>
    </row>
    <row r="192" spans="1:17" x14ac:dyDescent="0.35">
      <c r="A192" s="38">
        <v>39783</v>
      </c>
      <c r="B192" s="61">
        <v>44601</v>
      </c>
      <c r="C192" s="61">
        <v>13985</v>
      </c>
      <c r="D192" s="61">
        <v>16493</v>
      </c>
      <c r="E192" s="61">
        <v>75080</v>
      </c>
      <c r="G192" s="64">
        <v>45696</v>
      </c>
      <c r="H192" s="64">
        <v>14422</v>
      </c>
      <c r="I192" s="64">
        <v>16392</v>
      </c>
      <c r="J192" s="64">
        <v>76510</v>
      </c>
      <c r="K192" s="62">
        <f t="shared" si="14"/>
        <v>49730.5</v>
      </c>
      <c r="L192" s="62">
        <f t="shared" si="15"/>
        <v>16204.916666666666</v>
      </c>
      <c r="M192" s="62">
        <f t="shared" si="16"/>
        <v>18411.666666666668</v>
      </c>
      <c r="N192" s="62">
        <f t="shared" si="17"/>
        <v>84347.083333333328</v>
      </c>
      <c r="O192" s="63">
        <f t="shared" si="19"/>
        <v>-3.6016807907183228</v>
      </c>
      <c r="P192" s="65">
        <f t="shared" si="18"/>
        <v>1012165</v>
      </c>
      <c r="Q192" s="63">
        <f t="shared" si="20"/>
        <v>-3.6016807907183175</v>
      </c>
    </row>
    <row r="193" spans="1:17" x14ac:dyDescent="0.35">
      <c r="A193" s="38">
        <v>39814</v>
      </c>
      <c r="B193" s="61">
        <v>43904</v>
      </c>
      <c r="C193" s="61">
        <v>13977</v>
      </c>
      <c r="D193" s="61">
        <v>15997</v>
      </c>
      <c r="E193" s="61">
        <v>73879</v>
      </c>
      <c r="G193" s="64">
        <v>41309</v>
      </c>
      <c r="H193" s="64">
        <v>13435</v>
      </c>
      <c r="I193" s="64">
        <v>12335</v>
      </c>
      <c r="J193" s="64">
        <v>67079</v>
      </c>
      <c r="K193" s="62">
        <f t="shared" si="14"/>
        <v>49065</v>
      </c>
      <c r="L193" s="62">
        <f t="shared" si="15"/>
        <v>15854</v>
      </c>
      <c r="M193" s="62">
        <f t="shared" si="16"/>
        <v>18162.166666666668</v>
      </c>
      <c r="N193" s="62">
        <f t="shared" si="17"/>
        <v>83081.166666666672</v>
      </c>
      <c r="O193" s="63">
        <f t="shared" si="19"/>
        <v>-5.5283914960068774</v>
      </c>
      <c r="P193" s="65">
        <f t="shared" si="18"/>
        <v>996974</v>
      </c>
      <c r="Q193" s="63">
        <f t="shared" si="20"/>
        <v>-5.5283914960068836</v>
      </c>
    </row>
    <row r="194" spans="1:17" x14ac:dyDescent="0.35">
      <c r="A194" s="38">
        <v>39845</v>
      </c>
      <c r="B194" s="61">
        <v>43332</v>
      </c>
      <c r="C194" s="61">
        <v>14083</v>
      </c>
      <c r="D194" s="61">
        <v>15657</v>
      </c>
      <c r="E194" s="61">
        <v>73072</v>
      </c>
      <c r="G194" s="64">
        <v>42463</v>
      </c>
      <c r="H194" s="64">
        <v>13699</v>
      </c>
      <c r="I194" s="64">
        <v>14079</v>
      </c>
      <c r="J194" s="64">
        <v>70241</v>
      </c>
      <c r="K194" s="62">
        <f t="shared" si="14"/>
        <v>48184.416666666664</v>
      </c>
      <c r="L194" s="62">
        <f t="shared" si="15"/>
        <v>15472.5</v>
      </c>
      <c r="M194" s="62">
        <f t="shared" si="16"/>
        <v>17786.166666666668</v>
      </c>
      <c r="N194" s="62">
        <f t="shared" si="17"/>
        <v>81443.083333333328</v>
      </c>
      <c r="O194" s="63">
        <f t="shared" si="19"/>
        <v>-7.928314777375622</v>
      </c>
      <c r="P194" s="65">
        <f t="shared" si="18"/>
        <v>977317</v>
      </c>
      <c r="Q194" s="63">
        <f t="shared" si="20"/>
        <v>-7.9283147773756113</v>
      </c>
    </row>
    <row r="195" spans="1:17" x14ac:dyDescent="0.35">
      <c r="A195" s="38">
        <v>39873</v>
      </c>
      <c r="B195" s="61">
        <v>43021</v>
      </c>
      <c r="C195" s="61">
        <v>14290</v>
      </c>
      <c r="D195" s="61">
        <v>15460</v>
      </c>
      <c r="E195" s="61">
        <v>72771</v>
      </c>
      <c r="G195" s="64">
        <v>43484</v>
      </c>
      <c r="H195" s="64">
        <v>15022</v>
      </c>
      <c r="I195" s="64">
        <v>17144</v>
      </c>
      <c r="J195" s="64">
        <v>75650</v>
      </c>
      <c r="K195" s="62">
        <f t="shared" si="14"/>
        <v>47381.25</v>
      </c>
      <c r="L195" s="62">
        <f t="shared" si="15"/>
        <v>15188.916666666666</v>
      </c>
      <c r="M195" s="62">
        <f t="shared" si="16"/>
        <v>17570</v>
      </c>
      <c r="N195" s="62">
        <f t="shared" si="17"/>
        <v>80140.166666666672</v>
      </c>
      <c r="O195" s="63">
        <f t="shared" si="19"/>
        <v>-9.135299947938659</v>
      </c>
      <c r="P195" s="65">
        <f t="shared" si="18"/>
        <v>961682</v>
      </c>
      <c r="Q195" s="63">
        <f t="shared" si="20"/>
        <v>-9.1352999479386643</v>
      </c>
    </row>
    <row r="196" spans="1:17" x14ac:dyDescent="0.35">
      <c r="A196" s="38">
        <v>39904</v>
      </c>
      <c r="B196" s="61">
        <v>43106</v>
      </c>
      <c r="C196" s="61">
        <v>14523</v>
      </c>
      <c r="D196" s="61">
        <v>15357</v>
      </c>
      <c r="E196" s="61">
        <v>72987</v>
      </c>
      <c r="G196" s="64">
        <v>36697</v>
      </c>
      <c r="H196" s="64">
        <v>13092</v>
      </c>
      <c r="I196" s="64">
        <v>14176</v>
      </c>
      <c r="J196" s="64">
        <v>63965</v>
      </c>
      <c r="K196" s="62">
        <f t="shared" si="14"/>
        <v>46469.416666666664</v>
      </c>
      <c r="L196" s="62">
        <f t="shared" si="15"/>
        <v>14892.083333333334</v>
      </c>
      <c r="M196" s="62">
        <f t="shared" si="16"/>
        <v>17104</v>
      </c>
      <c r="N196" s="62">
        <f t="shared" si="17"/>
        <v>78465.5</v>
      </c>
      <c r="O196" s="63">
        <f t="shared" si="19"/>
        <v>-11.738503619187604</v>
      </c>
      <c r="P196" s="65">
        <f t="shared" si="18"/>
        <v>941586</v>
      </c>
      <c r="Q196" s="63">
        <f t="shared" si="20"/>
        <v>-11.7385036191876</v>
      </c>
    </row>
    <row r="197" spans="1:17" x14ac:dyDescent="0.35">
      <c r="A197" s="38">
        <v>39934</v>
      </c>
      <c r="B197" s="61">
        <v>43583</v>
      </c>
      <c r="C197" s="61">
        <v>14717</v>
      </c>
      <c r="D197" s="61">
        <v>15329</v>
      </c>
      <c r="E197" s="61">
        <v>73628</v>
      </c>
      <c r="G197" s="64">
        <v>42245</v>
      </c>
      <c r="H197" s="64">
        <v>15562</v>
      </c>
      <c r="I197" s="64">
        <v>17634</v>
      </c>
      <c r="J197" s="64">
        <v>75441</v>
      </c>
      <c r="K197" s="62">
        <f t="shared" si="14"/>
        <v>45705.166666666664</v>
      </c>
      <c r="L197" s="62">
        <f t="shared" si="15"/>
        <v>14749</v>
      </c>
      <c r="M197" s="62">
        <f t="shared" si="16"/>
        <v>16911.416666666668</v>
      </c>
      <c r="N197" s="62">
        <f t="shared" si="17"/>
        <v>77365.583333333328</v>
      </c>
      <c r="O197" s="63">
        <f t="shared" si="19"/>
        <v>-12.97924651569986</v>
      </c>
      <c r="P197" s="65">
        <f t="shared" si="18"/>
        <v>928387</v>
      </c>
      <c r="Q197" s="63">
        <f t="shared" si="20"/>
        <v>-12.979246515699854</v>
      </c>
    </row>
    <row r="198" spans="1:17" x14ac:dyDescent="0.35">
      <c r="A198" s="38">
        <v>39965</v>
      </c>
      <c r="B198" s="61">
        <v>44381</v>
      </c>
      <c r="C198" s="61">
        <v>14871</v>
      </c>
      <c r="D198" s="61">
        <v>15396</v>
      </c>
      <c r="E198" s="61">
        <v>74648</v>
      </c>
      <c r="G198" s="64">
        <v>55837</v>
      </c>
      <c r="H198" s="64">
        <v>20459</v>
      </c>
      <c r="I198" s="64">
        <v>26551</v>
      </c>
      <c r="J198" s="64">
        <v>102847</v>
      </c>
      <c r="K198" s="62">
        <f t="shared" si="14"/>
        <v>45231.25</v>
      </c>
      <c r="L198" s="62">
        <f t="shared" si="15"/>
        <v>14671.583333333334</v>
      </c>
      <c r="M198" s="62">
        <f t="shared" si="16"/>
        <v>17154.916666666668</v>
      </c>
      <c r="N198" s="62">
        <f t="shared" si="17"/>
        <v>77057.75</v>
      </c>
      <c r="O198" s="63">
        <f t="shared" si="19"/>
        <v>-13.442653334593896</v>
      </c>
      <c r="P198" s="65">
        <f t="shared" si="18"/>
        <v>924693</v>
      </c>
      <c r="Q198" s="63">
        <f t="shared" si="20"/>
        <v>-13.442653334593901</v>
      </c>
    </row>
    <row r="199" spans="1:17" x14ac:dyDescent="0.35">
      <c r="A199" s="38">
        <v>39995</v>
      </c>
      <c r="B199" s="61">
        <v>45274</v>
      </c>
      <c r="C199" s="61">
        <v>15109</v>
      </c>
      <c r="D199" s="61">
        <v>15615</v>
      </c>
      <c r="E199" s="61">
        <v>75998</v>
      </c>
      <c r="G199" s="64">
        <v>46099</v>
      </c>
      <c r="H199" s="64">
        <v>14752</v>
      </c>
      <c r="I199" s="64">
        <v>14482</v>
      </c>
      <c r="J199" s="64">
        <v>75333</v>
      </c>
      <c r="K199" s="62">
        <f t="shared" si="14"/>
        <v>44817.166666666664</v>
      </c>
      <c r="L199" s="62">
        <f t="shared" si="15"/>
        <v>14664.083333333334</v>
      </c>
      <c r="M199" s="62">
        <f t="shared" si="16"/>
        <v>16856.25</v>
      </c>
      <c r="N199" s="62">
        <f t="shared" si="17"/>
        <v>76337.5</v>
      </c>
      <c r="O199" s="63">
        <f t="shared" si="19"/>
        <v>-14.06547553157359</v>
      </c>
      <c r="P199" s="65">
        <f t="shared" si="18"/>
        <v>916050</v>
      </c>
      <c r="Q199" s="63">
        <f t="shared" si="20"/>
        <v>-14.065475531573584</v>
      </c>
    </row>
    <row r="200" spans="1:17" x14ac:dyDescent="0.35">
      <c r="A200" s="38">
        <v>40026</v>
      </c>
      <c r="B200" s="61">
        <v>45994</v>
      </c>
      <c r="C200" s="61">
        <v>15497</v>
      </c>
      <c r="D200" s="61">
        <v>15977</v>
      </c>
      <c r="E200" s="61">
        <v>77468</v>
      </c>
      <c r="G200" s="64">
        <v>44918</v>
      </c>
      <c r="H200" s="64">
        <v>13972</v>
      </c>
      <c r="I200" s="64">
        <v>14397</v>
      </c>
      <c r="J200" s="64">
        <v>73287</v>
      </c>
      <c r="K200" s="62">
        <f t="shared" si="14"/>
        <v>44717.5</v>
      </c>
      <c r="L200" s="62">
        <f t="shared" si="15"/>
        <v>14642.333333333334</v>
      </c>
      <c r="M200" s="62">
        <f t="shared" si="16"/>
        <v>16641.25</v>
      </c>
      <c r="N200" s="62">
        <f t="shared" si="17"/>
        <v>76001.083333333328</v>
      </c>
      <c r="O200" s="63">
        <f t="shared" si="19"/>
        <v>-13.561791065146187</v>
      </c>
      <c r="P200" s="65">
        <f t="shared" si="18"/>
        <v>912013</v>
      </c>
      <c r="Q200" s="63">
        <f t="shared" si="20"/>
        <v>-13.561791065146183</v>
      </c>
    </row>
    <row r="201" spans="1:17" x14ac:dyDescent="0.35">
      <c r="A201" s="38">
        <v>40057</v>
      </c>
      <c r="B201" s="61">
        <v>46475</v>
      </c>
      <c r="C201" s="61">
        <v>16084</v>
      </c>
      <c r="D201" s="61">
        <v>16465</v>
      </c>
      <c r="E201" s="61">
        <v>79024</v>
      </c>
      <c r="G201" s="64">
        <v>47284</v>
      </c>
      <c r="H201" s="64">
        <v>14443</v>
      </c>
      <c r="I201" s="64">
        <v>16404</v>
      </c>
      <c r="J201" s="64">
        <v>78131</v>
      </c>
      <c r="K201" s="62">
        <f t="shared" si="14"/>
        <v>44585.75</v>
      </c>
      <c r="L201" s="62">
        <f t="shared" si="15"/>
        <v>14662.583333333334</v>
      </c>
      <c r="M201" s="62">
        <f t="shared" si="16"/>
        <v>16518.833333333332</v>
      </c>
      <c r="N201" s="62">
        <f t="shared" si="17"/>
        <v>75767.166666666672</v>
      </c>
      <c r="O201" s="63">
        <f t="shared" si="19"/>
        <v>-13.618981656980688</v>
      </c>
      <c r="P201" s="65">
        <f t="shared" si="18"/>
        <v>909206</v>
      </c>
      <c r="Q201" s="63">
        <f t="shared" si="20"/>
        <v>-13.618981656980694</v>
      </c>
    </row>
    <row r="202" spans="1:17" x14ac:dyDescent="0.35">
      <c r="A202" s="38">
        <v>40087</v>
      </c>
      <c r="B202" s="61">
        <v>46820</v>
      </c>
      <c r="C202" s="61">
        <v>16818</v>
      </c>
      <c r="D202" s="61">
        <v>16988</v>
      </c>
      <c r="E202" s="61">
        <v>80626</v>
      </c>
      <c r="G202" s="64">
        <v>46544</v>
      </c>
      <c r="H202" s="64">
        <v>15741</v>
      </c>
      <c r="I202" s="64">
        <v>18528</v>
      </c>
      <c r="J202" s="64">
        <v>80813</v>
      </c>
      <c r="K202" s="62">
        <f t="shared" si="14"/>
        <v>44632.916666666664</v>
      </c>
      <c r="L202" s="62">
        <f t="shared" si="15"/>
        <v>14777.916666666666</v>
      </c>
      <c r="M202" s="62">
        <f t="shared" si="16"/>
        <v>16498.666666666668</v>
      </c>
      <c r="N202" s="62">
        <f t="shared" si="17"/>
        <v>75909.5</v>
      </c>
      <c r="O202" s="63">
        <f t="shared" si="19"/>
        <v>-12.611177039992549</v>
      </c>
      <c r="P202" s="65">
        <f t="shared" si="18"/>
        <v>910914</v>
      </c>
      <c r="Q202" s="63">
        <f t="shared" si="20"/>
        <v>-12.611177039992555</v>
      </c>
    </row>
    <row r="203" spans="1:17" x14ac:dyDescent="0.35">
      <c r="A203" s="38">
        <v>40118</v>
      </c>
      <c r="B203" s="61">
        <v>47254</v>
      </c>
      <c r="C203" s="61">
        <v>17589</v>
      </c>
      <c r="D203" s="61">
        <v>17414</v>
      </c>
      <c r="E203" s="61">
        <v>82257</v>
      </c>
      <c r="G203" s="64">
        <v>47059</v>
      </c>
      <c r="H203" s="64">
        <v>18360</v>
      </c>
      <c r="I203" s="64">
        <v>20414</v>
      </c>
      <c r="J203" s="64">
        <v>85833</v>
      </c>
      <c r="K203" s="62">
        <f t="shared" si="14"/>
        <v>44969.583333333336</v>
      </c>
      <c r="L203" s="62">
        <f t="shared" si="15"/>
        <v>15246.583333333334</v>
      </c>
      <c r="M203" s="62">
        <f t="shared" si="16"/>
        <v>16878</v>
      </c>
      <c r="N203" s="62">
        <f t="shared" si="17"/>
        <v>77094.166666666672</v>
      </c>
      <c r="O203" s="63">
        <f t="shared" si="19"/>
        <v>-9.4700583713750248</v>
      </c>
      <c r="P203" s="65">
        <f t="shared" si="18"/>
        <v>925130</v>
      </c>
      <c r="Q203" s="63">
        <f t="shared" si="20"/>
        <v>-9.4700583713750301</v>
      </c>
    </row>
    <row r="204" spans="1:17" x14ac:dyDescent="0.35">
      <c r="A204" s="38">
        <v>40148</v>
      </c>
      <c r="B204" s="61">
        <v>47879</v>
      </c>
      <c r="C204" s="61">
        <v>18261</v>
      </c>
      <c r="D204" s="61">
        <v>17662</v>
      </c>
      <c r="E204" s="61">
        <v>83802</v>
      </c>
      <c r="G204" s="64">
        <v>46623</v>
      </c>
      <c r="H204" s="64">
        <v>19616</v>
      </c>
      <c r="I204" s="64">
        <v>22469</v>
      </c>
      <c r="J204" s="64">
        <v>88708</v>
      </c>
      <c r="K204" s="62">
        <f t="shared" si="14"/>
        <v>45046.833333333336</v>
      </c>
      <c r="L204" s="62">
        <f t="shared" si="15"/>
        <v>15679.416666666666</v>
      </c>
      <c r="M204" s="62">
        <f t="shared" si="16"/>
        <v>17384.416666666668</v>
      </c>
      <c r="N204" s="62">
        <f t="shared" si="17"/>
        <v>78110.666666666672</v>
      </c>
      <c r="O204" s="63">
        <f t="shared" si="19"/>
        <v>-7.3937549707804449</v>
      </c>
      <c r="P204" s="65">
        <f t="shared" si="18"/>
        <v>937328</v>
      </c>
      <c r="Q204" s="63">
        <f t="shared" si="20"/>
        <v>-7.3937549707804555</v>
      </c>
    </row>
    <row r="205" spans="1:17" x14ac:dyDescent="0.35">
      <c r="A205" s="38">
        <v>40179</v>
      </c>
      <c r="B205" s="61">
        <v>48688</v>
      </c>
      <c r="C205" s="61">
        <v>18721</v>
      </c>
      <c r="D205" s="61">
        <v>17727</v>
      </c>
      <c r="E205" s="61">
        <v>85136</v>
      </c>
      <c r="G205" s="64">
        <v>43580</v>
      </c>
      <c r="H205" s="64">
        <v>16900</v>
      </c>
      <c r="I205" s="64">
        <v>14384</v>
      </c>
      <c r="J205" s="64">
        <v>74864</v>
      </c>
      <c r="K205" s="62">
        <f t="shared" si="14"/>
        <v>45236.083333333336</v>
      </c>
      <c r="L205" s="62">
        <f t="shared" si="15"/>
        <v>15968.166666666666</v>
      </c>
      <c r="M205" s="62">
        <f t="shared" si="16"/>
        <v>17555.166666666668</v>
      </c>
      <c r="N205" s="62">
        <f t="shared" si="17"/>
        <v>78759.416666666672</v>
      </c>
      <c r="O205" s="63">
        <f t="shared" si="19"/>
        <v>-5.201840770170536</v>
      </c>
      <c r="P205" s="65">
        <f t="shared" si="18"/>
        <v>945113</v>
      </c>
      <c r="Q205" s="63">
        <f t="shared" si="20"/>
        <v>-5.201840770170536</v>
      </c>
    </row>
    <row r="206" spans="1:17" x14ac:dyDescent="0.35">
      <c r="A206" s="38">
        <v>40210</v>
      </c>
      <c r="B206" s="61">
        <v>49520</v>
      </c>
      <c r="C206" s="61">
        <v>18977</v>
      </c>
      <c r="D206" s="61">
        <v>17686</v>
      </c>
      <c r="E206" s="61">
        <v>86184</v>
      </c>
      <c r="G206" s="64">
        <v>47829</v>
      </c>
      <c r="H206" s="64">
        <v>18073</v>
      </c>
      <c r="I206" s="64">
        <v>16317</v>
      </c>
      <c r="J206" s="64">
        <v>82219</v>
      </c>
      <c r="K206" s="62">
        <f t="shared" si="14"/>
        <v>45683.25</v>
      </c>
      <c r="L206" s="62">
        <f t="shared" si="15"/>
        <v>16332.666666666666</v>
      </c>
      <c r="M206" s="62">
        <f t="shared" si="16"/>
        <v>17741.666666666668</v>
      </c>
      <c r="N206" s="62">
        <f t="shared" si="17"/>
        <v>79757.583333333328</v>
      </c>
      <c r="O206" s="63">
        <f t="shared" si="19"/>
        <v>-2.0695434541709599</v>
      </c>
      <c r="P206" s="65">
        <f t="shared" si="18"/>
        <v>957091</v>
      </c>
      <c r="Q206" s="63">
        <f t="shared" si="20"/>
        <v>-2.0695434541709599</v>
      </c>
    </row>
    <row r="207" spans="1:17" x14ac:dyDescent="0.35">
      <c r="A207" s="38">
        <v>40238</v>
      </c>
      <c r="B207" s="61">
        <v>50122</v>
      </c>
      <c r="C207" s="61">
        <v>19106</v>
      </c>
      <c r="D207" s="61">
        <v>17639</v>
      </c>
      <c r="E207" s="61">
        <v>86866</v>
      </c>
      <c r="G207" s="64">
        <v>53717</v>
      </c>
      <c r="H207" s="64">
        <v>21643</v>
      </c>
      <c r="I207" s="64">
        <v>19384</v>
      </c>
      <c r="J207" s="64">
        <v>94744</v>
      </c>
      <c r="K207" s="62">
        <f t="shared" si="14"/>
        <v>46536</v>
      </c>
      <c r="L207" s="62">
        <f t="shared" si="15"/>
        <v>16884.416666666668</v>
      </c>
      <c r="M207" s="62">
        <f t="shared" si="16"/>
        <v>17928.333333333332</v>
      </c>
      <c r="N207" s="62">
        <f t="shared" si="17"/>
        <v>81348.75</v>
      </c>
      <c r="O207" s="63">
        <f t="shared" si="19"/>
        <v>1.5080868727916235</v>
      </c>
      <c r="P207" s="65">
        <f t="shared" si="18"/>
        <v>976185</v>
      </c>
      <c r="Q207" s="63">
        <f t="shared" si="20"/>
        <v>1.5080868727916297</v>
      </c>
    </row>
    <row r="208" spans="1:17" x14ac:dyDescent="0.35">
      <c r="A208" s="38">
        <v>40269</v>
      </c>
      <c r="B208" s="61">
        <v>50331</v>
      </c>
      <c r="C208" s="61">
        <v>19223</v>
      </c>
      <c r="D208" s="61">
        <v>17616</v>
      </c>
      <c r="E208" s="61">
        <v>87170</v>
      </c>
      <c r="G208" s="64">
        <v>47156</v>
      </c>
      <c r="H208" s="64">
        <v>18067</v>
      </c>
      <c r="I208" s="64">
        <v>16178</v>
      </c>
      <c r="J208" s="64">
        <v>81401</v>
      </c>
      <c r="K208" s="62">
        <f t="shared" si="14"/>
        <v>47407.583333333336</v>
      </c>
      <c r="L208" s="62">
        <f t="shared" si="15"/>
        <v>17299</v>
      </c>
      <c r="M208" s="62">
        <f t="shared" si="16"/>
        <v>18095.166666666668</v>
      </c>
      <c r="N208" s="62">
        <f t="shared" si="17"/>
        <v>82801.75</v>
      </c>
      <c r="O208" s="63">
        <f t="shared" si="19"/>
        <v>5.5263141125717672</v>
      </c>
      <c r="P208" s="65">
        <f t="shared" si="18"/>
        <v>993621</v>
      </c>
      <c r="Q208" s="63">
        <f t="shared" si="20"/>
        <v>5.5263141125717672</v>
      </c>
    </row>
    <row r="209" spans="1:17" x14ac:dyDescent="0.35">
      <c r="A209" s="38">
        <v>40299</v>
      </c>
      <c r="B209" s="61">
        <v>50071</v>
      </c>
      <c r="C209" s="61">
        <v>19417</v>
      </c>
      <c r="D209" s="61">
        <v>17563</v>
      </c>
      <c r="E209" s="61">
        <v>87051</v>
      </c>
      <c r="G209" s="64">
        <v>50450</v>
      </c>
      <c r="H209" s="64">
        <v>20065</v>
      </c>
      <c r="I209" s="64">
        <v>18703</v>
      </c>
      <c r="J209" s="64">
        <v>89218</v>
      </c>
      <c r="K209" s="62">
        <f t="shared" si="14"/>
        <v>48091.333333333336</v>
      </c>
      <c r="L209" s="62">
        <f t="shared" si="15"/>
        <v>17674.25</v>
      </c>
      <c r="M209" s="62">
        <f t="shared" si="16"/>
        <v>18184.25</v>
      </c>
      <c r="N209" s="62">
        <f t="shared" si="17"/>
        <v>83949.833333333328</v>
      </c>
      <c r="O209" s="63">
        <f t="shared" si="19"/>
        <v>8.5105672526651066</v>
      </c>
      <c r="P209" s="65">
        <f t="shared" si="18"/>
        <v>1007398</v>
      </c>
      <c r="Q209" s="63">
        <f t="shared" si="20"/>
        <v>8.5105672526651066</v>
      </c>
    </row>
    <row r="210" spans="1:17" x14ac:dyDescent="0.35">
      <c r="A210" s="38">
        <v>40330</v>
      </c>
      <c r="B210" s="61">
        <v>49423</v>
      </c>
      <c r="C210" s="61">
        <v>19697</v>
      </c>
      <c r="D210" s="61">
        <v>17425</v>
      </c>
      <c r="E210" s="61">
        <v>86545</v>
      </c>
      <c r="G210" s="64">
        <v>60820</v>
      </c>
      <c r="H210" s="64">
        <v>24597</v>
      </c>
      <c r="I210" s="64">
        <v>23305</v>
      </c>
      <c r="J210" s="64">
        <v>108722</v>
      </c>
      <c r="K210" s="62">
        <f t="shared" si="14"/>
        <v>48506.583333333336</v>
      </c>
      <c r="L210" s="62">
        <f t="shared" si="15"/>
        <v>18019.083333333332</v>
      </c>
      <c r="M210" s="62">
        <f t="shared" si="16"/>
        <v>17913.75</v>
      </c>
      <c r="N210" s="62">
        <f t="shared" si="17"/>
        <v>84439.416666666672</v>
      </c>
      <c r="O210" s="63">
        <f t="shared" si="19"/>
        <v>9.5793955399251498</v>
      </c>
      <c r="P210" s="65">
        <f t="shared" si="18"/>
        <v>1013273</v>
      </c>
      <c r="Q210" s="63">
        <f t="shared" si="20"/>
        <v>9.5793955399251427</v>
      </c>
    </row>
    <row r="211" spans="1:17" x14ac:dyDescent="0.35">
      <c r="A211" s="38">
        <v>40360</v>
      </c>
      <c r="B211" s="61">
        <v>48633</v>
      </c>
      <c r="C211" s="61">
        <v>19967</v>
      </c>
      <c r="D211" s="61">
        <v>17236</v>
      </c>
      <c r="E211" s="61">
        <v>85836</v>
      </c>
      <c r="G211" s="64">
        <v>47591</v>
      </c>
      <c r="H211" s="64">
        <v>19032</v>
      </c>
      <c r="I211" s="64">
        <v>15753</v>
      </c>
      <c r="J211" s="64">
        <v>82376</v>
      </c>
      <c r="K211" s="62">
        <f t="shared" si="14"/>
        <v>48630.916666666664</v>
      </c>
      <c r="L211" s="62">
        <f t="shared" si="15"/>
        <v>18375.75</v>
      </c>
      <c r="M211" s="62">
        <f t="shared" si="16"/>
        <v>18019.666666666668</v>
      </c>
      <c r="N211" s="62">
        <f t="shared" si="17"/>
        <v>85026.333333333328</v>
      </c>
      <c r="O211" s="63">
        <f t="shared" si="19"/>
        <v>11.382129796408487</v>
      </c>
      <c r="P211" s="65">
        <f t="shared" si="18"/>
        <v>1020316</v>
      </c>
      <c r="Q211" s="63">
        <f t="shared" si="20"/>
        <v>11.382129796408492</v>
      </c>
    </row>
    <row r="212" spans="1:17" x14ac:dyDescent="0.35">
      <c r="A212" s="38">
        <v>40391</v>
      </c>
      <c r="B212" s="61">
        <v>48008</v>
      </c>
      <c r="C212" s="61">
        <v>20130</v>
      </c>
      <c r="D212" s="61">
        <v>17034</v>
      </c>
      <c r="E212" s="61">
        <v>85172</v>
      </c>
      <c r="G212" s="64">
        <v>46504</v>
      </c>
      <c r="H212" s="64">
        <v>18515</v>
      </c>
      <c r="I212" s="64">
        <v>17103</v>
      </c>
      <c r="J212" s="64">
        <v>82122</v>
      </c>
      <c r="K212" s="62">
        <f t="shared" si="14"/>
        <v>48763.083333333336</v>
      </c>
      <c r="L212" s="62">
        <f t="shared" si="15"/>
        <v>18754.333333333332</v>
      </c>
      <c r="M212" s="62">
        <f t="shared" si="16"/>
        <v>18245.166666666668</v>
      </c>
      <c r="N212" s="62">
        <f t="shared" si="17"/>
        <v>85762.583333333328</v>
      </c>
      <c r="O212" s="63">
        <f t="shared" si="19"/>
        <v>12.84389586551946</v>
      </c>
      <c r="P212" s="65">
        <f t="shared" si="18"/>
        <v>1029151</v>
      </c>
      <c r="Q212" s="63">
        <f t="shared" si="20"/>
        <v>12.84389586551946</v>
      </c>
    </row>
    <row r="213" spans="1:17" x14ac:dyDescent="0.35">
      <c r="A213" s="38">
        <v>40422</v>
      </c>
      <c r="B213" s="61">
        <v>47691</v>
      </c>
      <c r="C213" s="61">
        <v>20180</v>
      </c>
      <c r="D213" s="61">
        <v>16850</v>
      </c>
      <c r="E213" s="61">
        <v>84722</v>
      </c>
      <c r="G213" s="64">
        <v>48763</v>
      </c>
      <c r="H213" s="64">
        <v>19684</v>
      </c>
      <c r="I213" s="64">
        <v>16607</v>
      </c>
      <c r="J213" s="64">
        <v>85054</v>
      </c>
      <c r="K213" s="62">
        <f t="shared" si="14"/>
        <v>48886.333333333336</v>
      </c>
      <c r="L213" s="62">
        <f t="shared" si="15"/>
        <v>19191.083333333332</v>
      </c>
      <c r="M213" s="62">
        <f t="shared" si="16"/>
        <v>18262.083333333332</v>
      </c>
      <c r="N213" s="62">
        <f t="shared" si="17"/>
        <v>86339.5</v>
      </c>
      <c r="O213" s="63">
        <f t="shared" si="19"/>
        <v>13.953713459875971</v>
      </c>
      <c r="P213" s="65">
        <f t="shared" si="18"/>
        <v>1036074</v>
      </c>
      <c r="Q213" s="63">
        <f t="shared" si="20"/>
        <v>13.95371345987598</v>
      </c>
    </row>
    <row r="214" spans="1:17" x14ac:dyDescent="0.35">
      <c r="A214" s="38">
        <v>40452</v>
      </c>
      <c r="B214" s="61">
        <v>47693</v>
      </c>
      <c r="C214" s="61">
        <v>20114</v>
      </c>
      <c r="D214" s="61">
        <v>16774</v>
      </c>
      <c r="E214" s="61">
        <v>84580</v>
      </c>
      <c r="G214" s="64">
        <v>45268</v>
      </c>
      <c r="H214" s="64">
        <v>19348</v>
      </c>
      <c r="I214" s="64">
        <v>16309</v>
      </c>
      <c r="J214" s="64">
        <v>80925</v>
      </c>
      <c r="K214" s="62">
        <f t="shared" si="14"/>
        <v>48780</v>
      </c>
      <c r="L214" s="62">
        <f t="shared" si="15"/>
        <v>19491.666666666668</v>
      </c>
      <c r="M214" s="62">
        <f t="shared" si="16"/>
        <v>18077.166666666668</v>
      </c>
      <c r="N214" s="62">
        <f t="shared" si="17"/>
        <v>86348.833333333328</v>
      </c>
      <c r="O214" s="63">
        <f t="shared" si="19"/>
        <v>13.752341055247799</v>
      </c>
      <c r="P214" s="65">
        <f t="shared" si="18"/>
        <v>1036186</v>
      </c>
      <c r="Q214" s="63">
        <f t="shared" si="20"/>
        <v>13.752341055247804</v>
      </c>
    </row>
    <row r="215" spans="1:17" x14ac:dyDescent="0.35">
      <c r="A215" s="38">
        <v>40483</v>
      </c>
      <c r="B215" s="61">
        <v>47885</v>
      </c>
      <c r="C215" s="61">
        <v>19948</v>
      </c>
      <c r="D215" s="61">
        <v>16856</v>
      </c>
      <c r="E215" s="61">
        <v>84689</v>
      </c>
      <c r="G215" s="64">
        <v>49405</v>
      </c>
      <c r="H215" s="64">
        <v>20806</v>
      </c>
      <c r="I215" s="64">
        <v>17131</v>
      </c>
      <c r="J215" s="64">
        <v>87342</v>
      </c>
      <c r="K215" s="62">
        <f t="shared" si="14"/>
        <v>48975.5</v>
      </c>
      <c r="L215" s="62">
        <f t="shared" si="15"/>
        <v>19695.5</v>
      </c>
      <c r="M215" s="62">
        <f t="shared" si="16"/>
        <v>17803.583333333332</v>
      </c>
      <c r="N215" s="62">
        <f t="shared" si="17"/>
        <v>86474.583333333328</v>
      </c>
      <c r="O215" s="63">
        <f t="shared" si="19"/>
        <v>12.167479165090299</v>
      </c>
      <c r="P215" s="65">
        <f t="shared" si="18"/>
        <v>1037695</v>
      </c>
      <c r="Q215" s="63">
        <f t="shared" si="20"/>
        <v>12.167479165090311</v>
      </c>
    </row>
    <row r="216" spans="1:17" x14ac:dyDescent="0.35">
      <c r="A216" s="38">
        <v>40513</v>
      </c>
      <c r="B216" s="61">
        <v>48085</v>
      </c>
      <c r="C216" s="61">
        <v>19717</v>
      </c>
      <c r="D216" s="61">
        <v>17063</v>
      </c>
      <c r="E216" s="61">
        <v>84865</v>
      </c>
      <c r="G216" s="64">
        <v>51039</v>
      </c>
      <c r="H216" s="64">
        <v>18555</v>
      </c>
      <c r="I216" s="64">
        <v>16993</v>
      </c>
      <c r="J216" s="64">
        <v>86587</v>
      </c>
      <c r="K216" s="62">
        <f t="shared" si="14"/>
        <v>49343.5</v>
      </c>
      <c r="L216" s="62">
        <f t="shared" si="15"/>
        <v>19607.083333333332</v>
      </c>
      <c r="M216" s="62">
        <f t="shared" si="16"/>
        <v>17347.25</v>
      </c>
      <c r="N216" s="62">
        <f t="shared" si="17"/>
        <v>86297.833333333328</v>
      </c>
      <c r="O216" s="63">
        <f t="shared" si="19"/>
        <v>10.481496338528229</v>
      </c>
      <c r="P216" s="65">
        <f t="shared" si="18"/>
        <v>1035574</v>
      </c>
      <c r="Q216" s="63">
        <f t="shared" si="20"/>
        <v>10.481496338528242</v>
      </c>
    </row>
    <row r="217" spans="1:17" x14ac:dyDescent="0.35">
      <c r="A217" s="38">
        <v>40544</v>
      </c>
      <c r="B217" s="61">
        <v>48128</v>
      </c>
      <c r="C217" s="61">
        <v>19501</v>
      </c>
      <c r="D217" s="61">
        <v>17302</v>
      </c>
      <c r="E217" s="61">
        <v>84931</v>
      </c>
      <c r="G217" s="64">
        <v>43539</v>
      </c>
      <c r="H217" s="64">
        <v>17032</v>
      </c>
      <c r="I217" s="64">
        <v>13013</v>
      </c>
      <c r="J217" s="64">
        <v>73584</v>
      </c>
      <c r="K217" s="62">
        <f t="shared" ref="K217:K280" si="21">AVERAGE(G206:G217)</f>
        <v>49340.083333333336</v>
      </c>
      <c r="L217" s="62">
        <f t="shared" ref="L217:L280" si="22">AVERAGE(H206:H217)</f>
        <v>19618.083333333332</v>
      </c>
      <c r="M217" s="62">
        <f t="shared" ref="M217:M280" si="23">AVERAGE(I206:I217)</f>
        <v>17233</v>
      </c>
      <c r="N217" s="62">
        <f t="shared" ref="N217:N280" si="24">AVERAGE(J206:J217)</f>
        <v>86191.166666666672</v>
      </c>
      <c r="O217" s="63">
        <f t="shared" si="19"/>
        <v>9.436014529479543</v>
      </c>
      <c r="P217" s="65">
        <f t="shared" ref="P217:P280" si="25">SUM(J206:J217)</f>
        <v>1034294</v>
      </c>
      <c r="Q217" s="63">
        <f t="shared" si="20"/>
        <v>9.436014529479543</v>
      </c>
    </row>
    <row r="218" spans="1:17" x14ac:dyDescent="0.35">
      <c r="A218" s="38">
        <v>40575</v>
      </c>
      <c r="B218" s="61">
        <v>47937</v>
      </c>
      <c r="C218" s="61">
        <v>19373</v>
      </c>
      <c r="D218" s="61">
        <v>17483</v>
      </c>
      <c r="E218" s="61">
        <v>84794</v>
      </c>
      <c r="G218" s="64">
        <v>45455</v>
      </c>
      <c r="H218" s="64">
        <v>18916</v>
      </c>
      <c r="I218" s="64">
        <v>16525</v>
      </c>
      <c r="J218" s="64">
        <v>80896</v>
      </c>
      <c r="K218" s="62">
        <f t="shared" si="21"/>
        <v>49142.25</v>
      </c>
      <c r="L218" s="62">
        <f t="shared" si="22"/>
        <v>19688.333333333332</v>
      </c>
      <c r="M218" s="62">
        <f t="shared" si="23"/>
        <v>17250.333333333332</v>
      </c>
      <c r="N218" s="62">
        <f t="shared" si="24"/>
        <v>86080.916666666672</v>
      </c>
      <c r="O218" s="63">
        <f t="shared" si="19"/>
        <v>7.9281907363040842</v>
      </c>
      <c r="P218" s="65">
        <f t="shared" si="25"/>
        <v>1032971</v>
      </c>
      <c r="Q218" s="63">
        <f t="shared" si="20"/>
        <v>7.9281907363040709</v>
      </c>
    </row>
    <row r="219" spans="1:17" x14ac:dyDescent="0.35">
      <c r="A219" s="38">
        <v>40603</v>
      </c>
      <c r="B219" s="61">
        <v>47629</v>
      </c>
      <c r="C219" s="61">
        <v>19403</v>
      </c>
      <c r="D219" s="61">
        <v>17559</v>
      </c>
      <c r="E219" s="61">
        <v>84591</v>
      </c>
      <c r="G219" s="64">
        <v>50228</v>
      </c>
      <c r="H219" s="64">
        <v>23066</v>
      </c>
      <c r="I219" s="64">
        <v>20690</v>
      </c>
      <c r="J219" s="64">
        <v>93984</v>
      </c>
      <c r="K219" s="62">
        <f t="shared" si="21"/>
        <v>48851.5</v>
      </c>
      <c r="L219" s="62">
        <f t="shared" si="22"/>
        <v>19806.916666666668</v>
      </c>
      <c r="M219" s="62">
        <f t="shared" si="23"/>
        <v>17359.166666666668</v>
      </c>
      <c r="N219" s="62">
        <f t="shared" si="24"/>
        <v>86017.583333333328</v>
      </c>
      <c r="O219" s="63">
        <f t="shared" si="19"/>
        <v>5.7392809764542525</v>
      </c>
      <c r="P219" s="65">
        <f t="shared" si="25"/>
        <v>1032211</v>
      </c>
      <c r="Q219" s="63">
        <f t="shared" si="20"/>
        <v>5.7392809764542587</v>
      </c>
    </row>
    <row r="220" spans="1:17" x14ac:dyDescent="0.35">
      <c r="A220" s="38">
        <v>40634</v>
      </c>
      <c r="B220" s="61">
        <v>47295</v>
      </c>
      <c r="C220" s="61">
        <v>19622</v>
      </c>
      <c r="D220" s="61">
        <v>17533</v>
      </c>
      <c r="E220" s="61">
        <v>84450</v>
      </c>
      <c r="G220" s="64">
        <v>41565</v>
      </c>
      <c r="H220" s="64">
        <v>17054</v>
      </c>
      <c r="I220" s="64">
        <v>15595</v>
      </c>
      <c r="J220" s="64">
        <v>74214</v>
      </c>
      <c r="K220" s="62">
        <f t="shared" si="21"/>
        <v>48385.583333333336</v>
      </c>
      <c r="L220" s="62">
        <f t="shared" si="22"/>
        <v>19722.5</v>
      </c>
      <c r="M220" s="62">
        <f t="shared" si="23"/>
        <v>17310.583333333332</v>
      </c>
      <c r="N220" s="62">
        <f t="shared" si="24"/>
        <v>85418.666666666672</v>
      </c>
      <c r="O220" s="63">
        <f t="shared" si="19"/>
        <v>3.1604605780272417</v>
      </c>
      <c r="P220" s="65">
        <f t="shared" si="25"/>
        <v>1025024</v>
      </c>
      <c r="Q220" s="63">
        <f t="shared" si="20"/>
        <v>3.1604605780272355</v>
      </c>
    </row>
    <row r="221" spans="1:17" x14ac:dyDescent="0.35">
      <c r="A221" s="38">
        <v>40664</v>
      </c>
      <c r="B221" s="61">
        <v>47077</v>
      </c>
      <c r="C221" s="61">
        <v>19940</v>
      </c>
      <c r="D221" s="61">
        <v>17474</v>
      </c>
      <c r="E221" s="61">
        <v>84491</v>
      </c>
      <c r="G221" s="64">
        <v>42577</v>
      </c>
      <c r="H221" s="64">
        <v>17121</v>
      </c>
      <c r="I221" s="64">
        <v>17703</v>
      </c>
      <c r="J221" s="64">
        <v>77401</v>
      </c>
      <c r="K221" s="62">
        <f t="shared" si="21"/>
        <v>47729.5</v>
      </c>
      <c r="L221" s="62">
        <f t="shared" si="22"/>
        <v>19477.166666666668</v>
      </c>
      <c r="M221" s="62">
        <f t="shared" si="23"/>
        <v>17227.25</v>
      </c>
      <c r="N221" s="62">
        <f t="shared" si="24"/>
        <v>84433.916666666672</v>
      </c>
      <c r="O221" s="63">
        <f t="shared" si="19"/>
        <v>0.57663406121514205</v>
      </c>
      <c r="P221" s="65">
        <f t="shared" si="25"/>
        <v>1013207</v>
      </c>
      <c r="Q221" s="63">
        <f t="shared" si="20"/>
        <v>0.5766340612151305</v>
      </c>
    </row>
    <row r="222" spans="1:17" x14ac:dyDescent="0.35">
      <c r="A222" s="38">
        <v>40695</v>
      </c>
      <c r="B222" s="61">
        <v>47070</v>
      </c>
      <c r="C222" s="61">
        <v>20332</v>
      </c>
      <c r="D222" s="61">
        <v>17452</v>
      </c>
      <c r="E222" s="61">
        <v>84854</v>
      </c>
      <c r="G222" s="64">
        <v>54322</v>
      </c>
      <c r="H222" s="64">
        <v>21518</v>
      </c>
      <c r="I222" s="64">
        <v>20317</v>
      </c>
      <c r="J222" s="64">
        <v>96157</v>
      </c>
      <c r="K222" s="62">
        <f t="shared" si="21"/>
        <v>47188</v>
      </c>
      <c r="L222" s="62">
        <f t="shared" si="22"/>
        <v>19220.583333333332</v>
      </c>
      <c r="M222" s="62">
        <f t="shared" si="23"/>
        <v>16978.25</v>
      </c>
      <c r="N222" s="62">
        <f t="shared" si="24"/>
        <v>83386.833333333328</v>
      </c>
      <c r="O222" s="63">
        <f t="shared" si="19"/>
        <v>-1.2465544823557042</v>
      </c>
      <c r="P222" s="65">
        <f t="shared" si="25"/>
        <v>1000642</v>
      </c>
      <c r="Q222" s="63">
        <f t="shared" si="20"/>
        <v>-1.2465544823556929</v>
      </c>
    </row>
    <row r="223" spans="1:17" x14ac:dyDescent="0.35">
      <c r="A223" s="38">
        <v>40725</v>
      </c>
      <c r="B223" s="61">
        <v>47140</v>
      </c>
      <c r="C223" s="61">
        <v>20767</v>
      </c>
      <c r="D223" s="61">
        <v>17499</v>
      </c>
      <c r="E223" s="61">
        <v>85406</v>
      </c>
      <c r="G223" s="64">
        <v>45701</v>
      </c>
      <c r="H223" s="64">
        <v>19383</v>
      </c>
      <c r="I223" s="64">
        <v>15907</v>
      </c>
      <c r="J223" s="64">
        <v>80991</v>
      </c>
      <c r="K223" s="62">
        <f t="shared" si="21"/>
        <v>47030.5</v>
      </c>
      <c r="L223" s="62">
        <f t="shared" si="22"/>
        <v>19249.833333333332</v>
      </c>
      <c r="M223" s="62">
        <f t="shared" si="23"/>
        <v>16991.083333333332</v>
      </c>
      <c r="N223" s="62">
        <f t="shared" si="24"/>
        <v>83271.416666666672</v>
      </c>
      <c r="O223" s="63">
        <f t="shared" si="19"/>
        <v>-2.0639684176274686</v>
      </c>
      <c r="P223" s="65">
        <f t="shared" si="25"/>
        <v>999257</v>
      </c>
      <c r="Q223" s="63">
        <f t="shared" si="20"/>
        <v>-2.0639684176274802</v>
      </c>
    </row>
    <row r="224" spans="1:17" x14ac:dyDescent="0.35">
      <c r="A224" s="38">
        <v>40756</v>
      </c>
      <c r="B224" s="61">
        <v>47148</v>
      </c>
      <c r="C224" s="61">
        <v>21247</v>
      </c>
      <c r="D224" s="61">
        <v>17576</v>
      </c>
      <c r="E224" s="61">
        <v>85971</v>
      </c>
      <c r="G224" s="64">
        <v>48423</v>
      </c>
      <c r="H224" s="64">
        <v>22111</v>
      </c>
      <c r="I224" s="64">
        <v>17548</v>
      </c>
      <c r="J224" s="64">
        <v>88082</v>
      </c>
      <c r="K224" s="62">
        <f t="shared" si="21"/>
        <v>47190.416666666664</v>
      </c>
      <c r="L224" s="62">
        <f t="shared" si="22"/>
        <v>19549.5</v>
      </c>
      <c r="M224" s="62">
        <f t="shared" si="23"/>
        <v>17028.166666666668</v>
      </c>
      <c r="N224" s="62">
        <f t="shared" si="24"/>
        <v>83768.083333333328</v>
      </c>
      <c r="O224" s="63">
        <f t="shared" si="19"/>
        <v>-2.3256062521437575</v>
      </c>
      <c r="P224" s="65">
        <f t="shared" si="25"/>
        <v>1005217</v>
      </c>
      <c r="Q224" s="63">
        <f t="shared" si="20"/>
        <v>-2.3256062521437575</v>
      </c>
    </row>
    <row r="225" spans="1:17" x14ac:dyDescent="0.35">
      <c r="A225" s="38">
        <v>40787</v>
      </c>
      <c r="B225" s="61">
        <v>47036</v>
      </c>
      <c r="C225" s="61">
        <v>21724</v>
      </c>
      <c r="D225" s="61">
        <v>17605</v>
      </c>
      <c r="E225" s="61">
        <v>86365</v>
      </c>
      <c r="G225" s="64">
        <v>47700</v>
      </c>
      <c r="H225" s="64">
        <v>20778</v>
      </c>
      <c r="I225" s="64">
        <v>18341</v>
      </c>
      <c r="J225" s="64">
        <v>86819</v>
      </c>
      <c r="K225" s="62">
        <f t="shared" si="21"/>
        <v>47101.833333333336</v>
      </c>
      <c r="L225" s="62">
        <f t="shared" si="22"/>
        <v>19640.666666666668</v>
      </c>
      <c r="M225" s="62">
        <f t="shared" si="23"/>
        <v>17172.666666666668</v>
      </c>
      <c r="N225" s="62">
        <f t="shared" si="24"/>
        <v>83915.166666666672</v>
      </c>
      <c r="O225" s="63">
        <f t="shared" si="19"/>
        <v>-2.8079075432835823</v>
      </c>
      <c r="P225" s="65">
        <f t="shared" si="25"/>
        <v>1006982</v>
      </c>
      <c r="Q225" s="63">
        <f t="shared" si="20"/>
        <v>-2.807907543283588</v>
      </c>
    </row>
    <row r="226" spans="1:17" x14ac:dyDescent="0.35">
      <c r="A226" s="38">
        <v>40817</v>
      </c>
      <c r="B226" s="61">
        <v>46866</v>
      </c>
      <c r="C226" s="61">
        <v>22181</v>
      </c>
      <c r="D226" s="61">
        <v>17520</v>
      </c>
      <c r="E226" s="61">
        <v>86568</v>
      </c>
      <c r="G226" s="64">
        <v>47536</v>
      </c>
      <c r="H226" s="64">
        <v>20400</v>
      </c>
      <c r="I226" s="64">
        <v>17260</v>
      </c>
      <c r="J226" s="64">
        <v>85196</v>
      </c>
      <c r="K226" s="62">
        <f t="shared" si="21"/>
        <v>47290.833333333336</v>
      </c>
      <c r="L226" s="62">
        <f t="shared" si="22"/>
        <v>19728.333333333332</v>
      </c>
      <c r="M226" s="62">
        <f t="shared" si="23"/>
        <v>17251.916666666668</v>
      </c>
      <c r="N226" s="62">
        <f t="shared" si="24"/>
        <v>84271.083333333328</v>
      </c>
      <c r="O226" s="63">
        <f t="shared" si="19"/>
        <v>-2.4062282254344298</v>
      </c>
      <c r="P226" s="65">
        <f t="shared" si="25"/>
        <v>1011253</v>
      </c>
      <c r="Q226" s="63">
        <f t="shared" si="20"/>
        <v>-2.4062282254344298</v>
      </c>
    </row>
    <row r="227" spans="1:17" x14ac:dyDescent="0.35">
      <c r="A227" s="38">
        <v>40848</v>
      </c>
      <c r="B227" s="61">
        <v>46705</v>
      </c>
      <c r="C227" s="61">
        <v>22639</v>
      </c>
      <c r="D227" s="61">
        <v>17334</v>
      </c>
      <c r="E227" s="61">
        <v>86678</v>
      </c>
      <c r="G227" s="64">
        <v>46712</v>
      </c>
      <c r="H227" s="64">
        <v>24182</v>
      </c>
      <c r="I227" s="64">
        <v>17760</v>
      </c>
      <c r="J227" s="64">
        <v>88654</v>
      </c>
      <c r="K227" s="62">
        <f t="shared" si="21"/>
        <v>47066.416666666664</v>
      </c>
      <c r="L227" s="62">
        <f t="shared" si="22"/>
        <v>20009.666666666668</v>
      </c>
      <c r="M227" s="62">
        <f t="shared" si="23"/>
        <v>17304.333333333332</v>
      </c>
      <c r="N227" s="62">
        <f t="shared" si="24"/>
        <v>84380.416666666672</v>
      </c>
      <c r="O227" s="63">
        <f t="shared" si="19"/>
        <v>-2.4217135092681268</v>
      </c>
      <c r="P227" s="65">
        <f t="shared" si="25"/>
        <v>1012565</v>
      </c>
      <c r="Q227" s="63">
        <f t="shared" si="20"/>
        <v>-2.4217135092681379</v>
      </c>
    </row>
    <row r="228" spans="1:17" x14ac:dyDescent="0.35">
      <c r="A228" s="38">
        <v>40878</v>
      </c>
      <c r="B228" s="61">
        <v>46692</v>
      </c>
      <c r="C228" s="61">
        <v>23119</v>
      </c>
      <c r="D228" s="61">
        <v>17210</v>
      </c>
      <c r="E228" s="61">
        <v>87021</v>
      </c>
      <c r="G228" s="64">
        <v>45764</v>
      </c>
      <c r="H228" s="64">
        <v>22367</v>
      </c>
      <c r="I228" s="64">
        <v>14328</v>
      </c>
      <c r="J228" s="64">
        <v>82459</v>
      </c>
      <c r="K228" s="62">
        <f t="shared" si="21"/>
        <v>46626.833333333336</v>
      </c>
      <c r="L228" s="62">
        <f t="shared" si="22"/>
        <v>20327.333333333332</v>
      </c>
      <c r="M228" s="62">
        <f t="shared" si="23"/>
        <v>17082.25</v>
      </c>
      <c r="N228" s="62">
        <f t="shared" si="24"/>
        <v>84036.416666666672</v>
      </c>
      <c r="O228" s="63">
        <f t="shared" si="19"/>
        <v>-2.620479077303977</v>
      </c>
      <c r="P228" s="65">
        <f t="shared" si="25"/>
        <v>1008437</v>
      </c>
      <c r="Q228" s="63">
        <f t="shared" si="20"/>
        <v>-2.6204790773039881</v>
      </c>
    </row>
    <row r="229" spans="1:17" x14ac:dyDescent="0.35">
      <c r="A229" s="38">
        <v>40909</v>
      </c>
      <c r="B229" s="61">
        <v>46906</v>
      </c>
      <c r="C229" s="61">
        <v>23622</v>
      </c>
      <c r="D229" s="61">
        <v>17213</v>
      </c>
      <c r="E229" s="61">
        <v>87740</v>
      </c>
      <c r="G229" s="64">
        <v>42555</v>
      </c>
      <c r="H229" s="64">
        <v>22123</v>
      </c>
      <c r="I229" s="64">
        <v>12105</v>
      </c>
      <c r="J229" s="64">
        <v>76783</v>
      </c>
      <c r="K229" s="62">
        <f t="shared" si="21"/>
        <v>46544.833333333336</v>
      </c>
      <c r="L229" s="62">
        <f t="shared" si="22"/>
        <v>20751.583333333332</v>
      </c>
      <c r="M229" s="62">
        <f t="shared" si="23"/>
        <v>17006.583333333332</v>
      </c>
      <c r="N229" s="62">
        <f t="shared" si="24"/>
        <v>84303</v>
      </c>
      <c r="O229" s="63">
        <f t="shared" ref="O229:O292" si="26">(N229-N217)/N217*100</f>
        <v>-2.1906730581440148</v>
      </c>
      <c r="P229" s="65">
        <f t="shared" si="25"/>
        <v>1011636</v>
      </c>
      <c r="Q229" s="63">
        <f t="shared" ref="Q229:Q292" si="27">(P229-P217)/P217*100</f>
        <v>-2.1906730581440095</v>
      </c>
    </row>
    <row r="230" spans="1:17" x14ac:dyDescent="0.35">
      <c r="A230" s="38">
        <v>40940</v>
      </c>
      <c r="B230" s="61">
        <v>47260</v>
      </c>
      <c r="C230" s="61">
        <v>24105</v>
      </c>
      <c r="D230" s="61">
        <v>17369</v>
      </c>
      <c r="E230" s="61">
        <v>88734</v>
      </c>
      <c r="G230" s="64">
        <v>46019</v>
      </c>
      <c r="H230" s="64">
        <v>23448</v>
      </c>
      <c r="I230" s="64">
        <v>16256</v>
      </c>
      <c r="J230" s="64">
        <v>85723</v>
      </c>
      <c r="K230" s="62">
        <f t="shared" si="21"/>
        <v>46591.833333333336</v>
      </c>
      <c r="L230" s="62">
        <f t="shared" si="22"/>
        <v>21129.25</v>
      </c>
      <c r="M230" s="62">
        <f t="shared" si="23"/>
        <v>16984.166666666668</v>
      </c>
      <c r="N230" s="62">
        <f t="shared" si="24"/>
        <v>84705.25</v>
      </c>
      <c r="O230" s="63">
        <f t="shared" si="26"/>
        <v>-1.5981087561993568</v>
      </c>
      <c r="P230" s="65">
        <f t="shared" si="25"/>
        <v>1016463</v>
      </c>
      <c r="Q230" s="63">
        <f t="shared" si="27"/>
        <v>-1.5981087561993512</v>
      </c>
    </row>
    <row r="231" spans="1:17" x14ac:dyDescent="0.35">
      <c r="A231" s="38">
        <v>40969</v>
      </c>
      <c r="B231" s="61">
        <v>47497</v>
      </c>
      <c r="C231" s="61">
        <v>24540</v>
      </c>
      <c r="D231" s="61">
        <v>17699</v>
      </c>
      <c r="E231" s="61">
        <v>89735</v>
      </c>
      <c r="G231" s="64">
        <v>51161</v>
      </c>
      <c r="H231" s="64">
        <v>27363</v>
      </c>
      <c r="I231" s="64">
        <v>19092</v>
      </c>
      <c r="J231" s="64">
        <v>97616</v>
      </c>
      <c r="K231" s="62">
        <f t="shared" si="21"/>
        <v>46669.583333333336</v>
      </c>
      <c r="L231" s="62">
        <f t="shared" si="22"/>
        <v>21487.333333333332</v>
      </c>
      <c r="M231" s="62">
        <f t="shared" si="23"/>
        <v>16851</v>
      </c>
      <c r="N231" s="62">
        <f t="shared" si="24"/>
        <v>85007.916666666672</v>
      </c>
      <c r="O231" s="63">
        <f t="shared" si="26"/>
        <v>-1.1737910175341946</v>
      </c>
      <c r="P231" s="65">
        <f t="shared" si="25"/>
        <v>1020095</v>
      </c>
      <c r="Q231" s="63">
        <f t="shared" si="27"/>
        <v>-1.1737910175342057</v>
      </c>
    </row>
    <row r="232" spans="1:17" x14ac:dyDescent="0.35">
      <c r="A232" s="38">
        <v>41000</v>
      </c>
      <c r="B232" s="61">
        <v>47508</v>
      </c>
      <c r="C232" s="61">
        <v>24926</v>
      </c>
      <c r="D232" s="61">
        <v>18197</v>
      </c>
      <c r="E232" s="61">
        <v>90631</v>
      </c>
      <c r="G232" s="64">
        <v>40496</v>
      </c>
      <c r="H232" s="64">
        <v>21841</v>
      </c>
      <c r="I232" s="64">
        <v>16760</v>
      </c>
      <c r="J232" s="64">
        <v>79097</v>
      </c>
      <c r="K232" s="62">
        <f t="shared" si="21"/>
        <v>46580.5</v>
      </c>
      <c r="L232" s="62">
        <f t="shared" si="22"/>
        <v>21886.25</v>
      </c>
      <c r="M232" s="62">
        <f t="shared" si="23"/>
        <v>16948.083333333332</v>
      </c>
      <c r="N232" s="62">
        <f t="shared" si="24"/>
        <v>85414.833333333328</v>
      </c>
      <c r="O232" s="63">
        <f t="shared" si="26"/>
        <v>-4.4876998002111573E-3</v>
      </c>
      <c r="P232" s="65">
        <f t="shared" si="25"/>
        <v>1024978</v>
      </c>
      <c r="Q232" s="63">
        <f t="shared" si="27"/>
        <v>-4.4876998001998E-3</v>
      </c>
    </row>
    <row r="233" spans="1:17" x14ac:dyDescent="0.35">
      <c r="A233" s="38">
        <v>41030</v>
      </c>
      <c r="B233" s="61">
        <v>47345</v>
      </c>
      <c r="C233" s="61">
        <v>25333</v>
      </c>
      <c r="D233" s="61">
        <v>18808</v>
      </c>
      <c r="E233" s="61">
        <v>91486</v>
      </c>
      <c r="G233" s="64">
        <v>48448</v>
      </c>
      <c r="H233" s="64">
        <v>26863</v>
      </c>
      <c r="I233" s="64">
        <v>20758</v>
      </c>
      <c r="J233" s="64">
        <v>96069</v>
      </c>
      <c r="K233" s="62">
        <f t="shared" si="21"/>
        <v>47069.75</v>
      </c>
      <c r="L233" s="62">
        <f t="shared" si="22"/>
        <v>22698.083333333332</v>
      </c>
      <c r="M233" s="62">
        <f t="shared" si="23"/>
        <v>17202.666666666668</v>
      </c>
      <c r="N233" s="62">
        <f t="shared" si="24"/>
        <v>86970.5</v>
      </c>
      <c r="O233" s="63">
        <f t="shared" si="26"/>
        <v>3.0042232238821818</v>
      </c>
      <c r="P233" s="65">
        <f t="shared" si="25"/>
        <v>1043646</v>
      </c>
      <c r="Q233" s="63">
        <f t="shared" si="27"/>
        <v>3.004223223882188</v>
      </c>
    </row>
    <row r="234" spans="1:17" x14ac:dyDescent="0.35">
      <c r="A234" s="38">
        <v>41061</v>
      </c>
      <c r="B234" s="61">
        <v>47171</v>
      </c>
      <c r="C234" s="61">
        <v>25711</v>
      </c>
      <c r="D234" s="61">
        <v>19447</v>
      </c>
      <c r="E234" s="61">
        <v>92330</v>
      </c>
      <c r="G234" s="64">
        <v>57439</v>
      </c>
      <c r="H234" s="64">
        <v>31617</v>
      </c>
      <c r="I234" s="64">
        <v>23510</v>
      </c>
      <c r="J234" s="64">
        <v>112566</v>
      </c>
      <c r="K234" s="62">
        <f t="shared" si="21"/>
        <v>47329.5</v>
      </c>
      <c r="L234" s="62">
        <f t="shared" si="22"/>
        <v>23539.666666666668</v>
      </c>
      <c r="M234" s="62">
        <f t="shared" si="23"/>
        <v>17468.75</v>
      </c>
      <c r="N234" s="62">
        <f t="shared" si="24"/>
        <v>88337.916666666672</v>
      </c>
      <c r="O234" s="63">
        <f t="shared" si="26"/>
        <v>5.9374881326188707</v>
      </c>
      <c r="P234" s="65">
        <f t="shared" si="25"/>
        <v>1060055</v>
      </c>
      <c r="Q234" s="63">
        <f t="shared" si="27"/>
        <v>5.9374881326188591</v>
      </c>
    </row>
    <row r="235" spans="1:17" x14ac:dyDescent="0.35">
      <c r="A235" s="38">
        <v>41091</v>
      </c>
      <c r="B235" s="61">
        <v>47335</v>
      </c>
      <c r="C235" s="61">
        <v>25967</v>
      </c>
      <c r="D235" s="61">
        <v>19981</v>
      </c>
      <c r="E235" s="61">
        <v>93284</v>
      </c>
      <c r="G235" s="64">
        <v>43354</v>
      </c>
      <c r="H235" s="64">
        <v>23845</v>
      </c>
      <c r="I235" s="64">
        <v>19442</v>
      </c>
      <c r="J235" s="64">
        <v>86641</v>
      </c>
      <c r="K235" s="62">
        <f t="shared" si="21"/>
        <v>47133.916666666664</v>
      </c>
      <c r="L235" s="62">
        <f t="shared" si="22"/>
        <v>23911.5</v>
      </c>
      <c r="M235" s="62">
        <f t="shared" si="23"/>
        <v>17763.333333333332</v>
      </c>
      <c r="N235" s="62">
        <f t="shared" si="24"/>
        <v>88808.75</v>
      </c>
      <c r="O235" s="63">
        <f t="shared" si="26"/>
        <v>6.6497407573827285</v>
      </c>
      <c r="P235" s="65">
        <f t="shared" si="25"/>
        <v>1065705</v>
      </c>
      <c r="Q235" s="63">
        <f t="shared" si="27"/>
        <v>6.6497407573827356</v>
      </c>
    </row>
    <row r="236" spans="1:17" x14ac:dyDescent="0.35">
      <c r="A236" s="38">
        <v>41122</v>
      </c>
      <c r="B236" s="61">
        <v>47896</v>
      </c>
      <c r="C236" s="61">
        <v>26125</v>
      </c>
      <c r="D236" s="61">
        <v>20332</v>
      </c>
      <c r="E236" s="61">
        <v>94353</v>
      </c>
      <c r="G236" s="64">
        <v>46612</v>
      </c>
      <c r="H236" s="64">
        <v>26216</v>
      </c>
      <c r="I236" s="64">
        <v>20724</v>
      </c>
      <c r="J236" s="64">
        <v>93552</v>
      </c>
      <c r="K236" s="62">
        <f t="shared" si="21"/>
        <v>46983</v>
      </c>
      <c r="L236" s="62">
        <f t="shared" si="22"/>
        <v>24253.583333333332</v>
      </c>
      <c r="M236" s="62">
        <f t="shared" si="23"/>
        <v>18028</v>
      </c>
      <c r="N236" s="62">
        <f t="shared" si="24"/>
        <v>89264.583333333328</v>
      </c>
      <c r="O236" s="63">
        <f t="shared" si="26"/>
        <v>6.5615682981883516</v>
      </c>
      <c r="P236" s="65">
        <f t="shared" si="25"/>
        <v>1071175</v>
      </c>
      <c r="Q236" s="63">
        <f t="shared" si="27"/>
        <v>6.5615682981883516</v>
      </c>
    </row>
    <row r="237" spans="1:17" x14ac:dyDescent="0.35">
      <c r="A237" s="38">
        <v>41153</v>
      </c>
      <c r="B237" s="61">
        <v>48575</v>
      </c>
      <c r="C237" s="61">
        <v>26220</v>
      </c>
      <c r="D237" s="61">
        <v>20555</v>
      </c>
      <c r="E237" s="61">
        <v>95350</v>
      </c>
      <c r="G237" s="64">
        <v>49210</v>
      </c>
      <c r="H237" s="64">
        <v>25079</v>
      </c>
      <c r="I237" s="64">
        <v>20338</v>
      </c>
      <c r="J237" s="64">
        <v>94627</v>
      </c>
      <c r="K237" s="62">
        <f t="shared" si="21"/>
        <v>47108.833333333336</v>
      </c>
      <c r="L237" s="62">
        <f t="shared" si="22"/>
        <v>24612</v>
      </c>
      <c r="M237" s="62">
        <f t="shared" si="23"/>
        <v>18194.416666666668</v>
      </c>
      <c r="N237" s="62">
        <f t="shared" si="24"/>
        <v>89915.25</v>
      </c>
      <c r="O237" s="63">
        <f t="shared" si="26"/>
        <v>7.1501774609675186</v>
      </c>
      <c r="P237" s="65">
        <f t="shared" si="25"/>
        <v>1078983</v>
      </c>
      <c r="Q237" s="63">
        <f t="shared" si="27"/>
        <v>7.1501774609675248</v>
      </c>
    </row>
    <row r="238" spans="1:17" x14ac:dyDescent="0.35">
      <c r="A238" s="38">
        <v>41183</v>
      </c>
      <c r="B238" s="61">
        <v>49085</v>
      </c>
      <c r="C238" s="61">
        <v>26332</v>
      </c>
      <c r="D238" s="61">
        <v>20694</v>
      </c>
      <c r="E238" s="61">
        <v>96112</v>
      </c>
      <c r="G238" s="64">
        <v>49291</v>
      </c>
      <c r="H238" s="64">
        <v>25737</v>
      </c>
      <c r="I238" s="64">
        <v>20556</v>
      </c>
      <c r="J238" s="64">
        <v>95584</v>
      </c>
      <c r="K238" s="62">
        <f t="shared" si="21"/>
        <v>47255.083333333336</v>
      </c>
      <c r="L238" s="62">
        <f t="shared" si="22"/>
        <v>25056.75</v>
      </c>
      <c r="M238" s="62">
        <f t="shared" si="23"/>
        <v>18469.083333333332</v>
      </c>
      <c r="N238" s="62">
        <f t="shared" si="24"/>
        <v>90780.916666666672</v>
      </c>
      <c r="O238" s="63">
        <f t="shared" si="26"/>
        <v>7.7248720152128216</v>
      </c>
      <c r="P238" s="65">
        <f t="shared" si="25"/>
        <v>1089371</v>
      </c>
      <c r="Q238" s="63">
        <f t="shared" si="27"/>
        <v>7.724872015212811</v>
      </c>
    </row>
    <row r="239" spans="1:17" x14ac:dyDescent="0.35">
      <c r="A239" s="38">
        <v>41214</v>
      </c>
      <c r="B239" s="61">
        <v>49192</v>
      </c>
      <c r="C239" s="61">
        <v>26487</v>
      </c>
      <c r="D239" s="61">
        <v>20738</v>
      </c>
      <c r="E239" s="61">
        <v>96416</v>
      </c>
      <c r="G239" s="64">
        <v>51652</v>
      </c>
      <c r="H239" s="64">
        <v>26145</v>
      </c>
      <c r="I239" s="64">
        <v>20550</v>
      </c>
      <c r="J239" s="64">
        <v>98347</v>
      </c>
      <c r="K239" s="62">
        <f t="shared" si="21"/>
        <v>47666.75</v>
      </c>
      <c r="L239" s="62">
        <f t="shared" si="22"/>
        <v>25220.333333333332</v>
      </c>
      <c r="M239" s="62">
        <f t="shared" si="23"/>
        <v>18701.583333333332</v>
      </c>
      <c r="N239" s="62">
        <f t="shared" si="24"/>
        <v>91588.666666666672</v>
      </c>
      <c r="O239" s="63">
        <f t="shared" si="26"/>
        <v>8.5425626996785375</v>
      </c>
      <c r="P239" s="65">
        <f t="shared" si="25"/>
        <v>1099064</v>
      </c>
      <c r="Q239" s="63">
        <f t="shared" si="27"/>
        <v>8.5425626996785393</v>
      </c>
    </row>
    <row r="240" spans="1:17" x14ac:dyDescent="0.35">
      <c r="A240" s="38">
        <v>41244</v>
      </c>
      <c r="B240" s="61">
        <v>48856</v>
      </c>
      <c r="C240" s="61">
        <v>26706</v>
      </c>
      <c r="D240" s="61">
        <v>20660</v>
      </c>
      <c r="E240" s="61">
        <v>96221</v>
      </c>
      <c r="G240" s="64">
        <v>50618</v>
      </c>
      <c r="H240" s="64">
        <v>25548</v>
      </c>
      <c r="I240" s="64">
        <v>19261</v>
      </c>
      <c r="J240" s="64">
        <v>95427</v>
      </c>
      <c r="K240" s="62">
        <f t="shared" si="21"/>
        <v>48071.25</v>
      </c>
      <c r="L240" s="62">
        <f t="shared" si="22"/>
        <v>25485.416666666668</v>
      </c>
      <c r="M240" s="62">
        <f t="shared" si="23"/>
        <v>19112.666666666668</v>
      </c>
      <c r="N240" s="62">
        <f t="shared" si="24"/>
        <v>92669.333333333328</v>
      </c>
      <c r="O240" s="63">
        <f t="shared" si="26"/>
        <v>10.272828148907653</v>
      </c>
      <c r="P240" s="65">
        <f t="shared" si="25"/>
        <v>1112032</v>
      </c>
      <c r="Q240" s="63">
        <f t="shared" si="27"/>
        <v>10.272828148907665</v>
      </c>
    </row>
    <row r="241" spans="1:17" x14ac:dyDescent="0.35">
      <c r="A241" s="38">
        <v>41275</v>
      </c>
      <c r="B241" s="61">
        <v>48239</v>
      </c>
      <c r="C241" s="61">
        <v>27003</v>
      </c>
      <c r="D241" s="61">
        <v>20504</v>
      </c>
      <c r="E241" s="61">
        <v>95745</v>
      </c>
      <c r="G241" s="64">
        <v>41957</v>
      </c>
      <c r="H241" s="64">
        <v>26623</v>
      </c>
      <c r="I241" s="64">
        <v>16850</v>
      </c>
      <c r="J241" s="64">
        <v>85430</v>
      </c>
      <c r="K241" s="62">
        <f t="shared" si="21"/>
        <v>48021.416666666664</v>
      </c>
      <c r="L241" s="62">
        <f t="shared" si="22"/>
        <v>25860.416666666668</v>
      </c>
      <c r="M241" s="62">
        <f t="shared" si="23"/>
        <v>19508.083333333332</v>
      </c>
      <c r="N241" s="62">
        <f t="shared" si="24"/>
        <v>93389.916666666672</v>
      </c>
      <c r="O241" s="63">
        <f t="shared" si="26"/>
        <v>10.778876987374911</v>
      </c>
      <c r="P241" s="65">
        <f t="shared" si="25"/>
        <v>1120679</v>
      </c>
      <c r="Q241" s="63">
        <f t="shared" si="27"/>
        <v>10.778876987374906</v>
      </c>
    </row>
    <row r="242" spans="1:17" x14ac:dyDescent="0.35">
      <c r="A242" s="38">
        <v>41306</v>
      </c>
      <c r="B242" s="61">
        <v>47634</v>
      </c>
      <c r="C242" s="61">
        <v>27314</v>
      </c>
      <c r="D242" s="61">
        <v>20333</v>
      </c>
      <c r="E242" s="61">
        <v>95281</v>
      </c>
      <c r="G242" s="64">
        <v>43338</v>
      </c>
      <c r="H242" s="64">
        <v>26834</v>
      </c>
      <c r="I242" s="64">
        <v>20046</v>
      </c>
      <c r="J242" s="64">
        <v>90218</v>
      </c>
      <c r="K242" s="62">
        <f t="shared" si="21"/>
        <v>47798</v>
      </c>
      <c r="L242" s="62">
        <f t="shared" si="22"/>
        <v>26142.583333333332</v>
      </c>
      <c r="M242" s="62">
        <f t="shared" si="23"/>
        <v>19823.916666666668</v>
      </c>
      <c r="N242" s="62">
        <f t="shared" si="24"/>
        <v>93764.5</v>
      </c>
      <c r="O242" s="63">
        <f t="shared" si="26"/>
        <v>10.695027758019721</v>
      </c>
      <c r="P242" s="65">
        <f t="shared" si="25"/>
        <v>1125174</v>
      </c>
      <c r="Q242" s="63">
        <f t="shared" si="27"/>
        <v>10.695027758019721</v>
      </c>
    </row>
    <row r="243" spans="1:17" x14ac:dyDescent="0.35">
      <c r="A243" s="38">
        <v>41334</v>
      </c>
      <c r="B243" s="61">
        <v>47288</v>
      </c>
      <c r="C243" s="61">
        <v>27588</v>
      </c>
      <c r="D243" s="61">
        <v>20090</v>
      </c>
      <c r="E243" s="61">
        <v>94967</v>
      </c>
      <c r="G243" s="64">
        <v>48664</v>
      </c>
      <c r="H243" s="64">
        <v>29148</v>
      </c>
      <c r="I243" s="64">
        <v>19588</v>
      </c>
      <c r="J243" s="64">
        <v>97400</v>
      </c>
      <c r="K243" s="62">
        <f t="shared" si="21"/>
        <v>47589.916666666664</v>
      </c>
      <c r="L243" s="62">
        <f t="shared" si="22"/>
        <v>26291.333333333332</v>
      </c>
      <c r="M243" s="62">
        <f t="shared" si="23"/>
        <v>19865.25</v>
      </c>
      <c r="N243" s="62">
        <f t="shared" si="24"/>
        <v>93746.5</v>
      </c>
      <c r="O243" s="63">
        <f t="shared" si="26"/>
        <v>10.279728848783686</v>
      </c>
      <c r="P243" s="65">
        <f t="shared" si="25"/>
        <v>1124958</v>
      </c>
      <c r="Q243" s="63">
        <f t="shared" si="27"/>
        <v>10.279728848783691</v>
      </c>
    </row>
    <row r="244" spans="1:17" x14ac:dyDescent="0.35">
      <c r="A244" s="38">
        <v>41365</v>
      </c>
      <c r="B244" s="61">
        <v>47244</v>
      </c>
      <c r="C244" s="61">
        <v>27746</v>
      </c>
      <c r="D244" s="61">
        <v>19791</v>
      </c>
      <c r="E244" s="61">
        <v>94782</v>
      </c>
      <c r="G244" s="64">
        <v>42844</v>
      </c>
      <c r="H244" s="64">
        <v>24384</v>
      </c>
      <c r="I244" s="64">
        <v>17889</v>
      </c>
      <c r="J244" s="64">
        <v>85117</v>
      </c>
      <c r="K244" s="62">
        <f t="shared" si="21"/>
        <v>47785.583333333336</v>
      </c>
      <c r="L244" s="62">
        <f t="shared" si="22"/>
        <v>26503.25</v>
      </c>
      <c r="M244" s="62">
        <f t="shared" si="23"/>
        <v>19959.333333333332</v>
      </c>
      <c r="N244" s="62">
        <f t="shared" si="24"/>
        <v>94248.166666666672</v>
      </c>
      <c r="O244" s="63">
        <f t="shared" si="26"/>
        <v>10.341685382515539</v>
      </c>
      <c r="P244" s="65">
        <f t="shared" si="25"/>
        <v>1130978</v>
      </c>
      <c r="Q244" s="63">
        <f t="shared" si="27"/>
        <v>10.341685382515527</v>
      </c>
    </row>
    <row r="245" spans="1:17" x14ac:dyDescent="0.35">
      <c r="A245" s="38">
        <v>41395</v>
      </c>
      <c r="B245" s="61">
        <v>47362</v>
      </c>
      <c r="C245" s="61">
        <v>27746</v>
      </c>
      <c r="D245" s="61">
        <v>19510</v>
      </c>
      <c r="E245" s="61">
        <v>94618</v>
      </c>
      <c r="G245" s="64">
        <v>46774</v>
      </c>
      <c r="H245" s="64">
        <v>29152</v>
      </c>
      <c r="I245" s="64">
        <v>20862</v>
      </c>
      <c r="J245" s="64">
        <v>96788</v>
      </c>
      <c r="K245" s="62">
        <f t="shared" si="21"/>
        <v>47646.083333333336</v>
      </c>
      <c r="L245" s="62">
        <f t="shared" si="22"/>
        <v>26694</v>
      </c>
      <c r="M245" s="62">
        <f t="shared" si="23"/>
        <v>19968</v>
      </c>
      <c r="N245" s="62">
        <f t="shared" si="24"/>
        <v>94308.083333333328</v>
      </c>
      <c r="O245" s="63">
        <f t="shared" si="26"/>
        <v>8.4368646073476974</v>
      </c>
      <c r="P245" s="65">
        <f t="shared" si="25"/>
        <v>1131697</v>
      </c>
      <c r="Q245" s="63">
        <f t="shared" si="27"/>
        <v>8.4368646073477027</v>
      </c>
    </row>
    <row r="246" spans="1:17" x14ac:dyDescent="0.35">
      <c r="A246" s="38">
        <v>41426</v>
      </c>
      <c r="B246" s="61">
        <v>47499</v>
      </c>
      <c r="C246" s="61">
        <v>27620</v>
      </c>
      <c r="D246" s="61">
        <v>19315</v>
      </c>
      <c r="E246" s="61">
        <v>94434</v>
      </c>
      <c r="G246" s="64">
        <v>57636</v>
      </c>
      <c r="H246" s="64">
        <v>34398</v>
      </c>
      <c r="I246" s="64">
        <v>26724</v>
      </c>
      <c r="J246" s="64">
        <v>118758</v>
      </c>
      <c r="K246" s="62">
        <f t="shared" si="21"/>
        <v>47662.5</v>
      </c>
      <c r="L246" s="62">
        <f t="shared" si="22"/>
        <v>26925.75</v>
      </c>
      <c r="M246" s="62">
        <f t="shared" si="23"/>
        <v>20235.833333333332</v>
      </c>
      <c r="N246" s="62">
        <f t="shared" si="24"/>
        <v>94824.083333333328</v>
      </c>
      <c r="O246" s="63">
        <f t="shared" si="26"/>
        <v>7.3424492125408474</v>
      </c>
      <c r="P246" s="65">
        <f t="shared" si="25"/>
        <v>1137889</v>
      </c>
      <c r="Q246" s="63">
        <f t="shared" si="27"/>
        <v>7.3424492125408598</v>
      </c>
    </row>
    <row r="247" spans="1:17" x14ac:dyDescent="0.35">
      <c r="A247" s="57">
        <v>41456</v>
      </c>
      <c r="B247" s="61">
        <v>47533</v>
      </c>
      <c r="C247" s="61">
        <v>27527</v>
      </c>
      <c r="D247" s="61">
        <v>19262</v>
      </c>
      <c r="E247" s="61">
        <v>94321</v>
      </c>
      <c r="F247" s="58"/>
      <c r="G247" s="64">
        <v>46318</v>
      </c>
      <c r="H247" s="64">
        <v>25568</v>
      </c>
      <c r="I247" s="64">
        <v>18349</v>
      </c>
      <c r="J247" s="64">
        <v>90235</v>
      </c>
      <c r="K247" s="62">
        <f t="shared" si="21"/>
        <v>47909.5</v>
      </c>
      <c r="L247" s="62">
        <f t="shared" si="22"/>
        <v>27069.333333333332</v>
      </c>
      <c r="M247" s="62">
        <f t="shared" si="23"/>
        <v>20144.75</v>
      </c>
      <c r="N247" s="62">
        <f t="shared" si="24"/>
        <v>95123.583333333328</v>
      </c>
      <c r="O247" s="63">
        <f t="shared" si="26"/>
        <v>7.1105981486433807</v>
      </c>
      <c r="P247" s="65">
        <f t="shared" si="25"/>
        <v>1141483</v>
      </c>
      <c r="Q247" s="63">
        <f t="shared" si="27"/>
        <v>7.110598148643386</v>
      </c>
    </row>
    <row r="248" spans="1:17" x14ac:dyDescent="0.35">
      <c r="A248" s="38">
        <v>41487</v>
      </c>
      <c r="B248" s="61">
        <v>47461</v>
      </c>
      <c r="C248" s="61">
        <v>27534</v>
      </c>
      <c r="D248" s="61">
        <v>19318</v>
      </c>
      <c r="E248" s="61">
        <v>94313</v>
      </c>
      <c r="G248" s="64">
        <v>48060</v>
      </c>
      <c r="H248" s="64">
        <v>27515</v>
      </c>
      <c r="I248" s="64">
        <v>17761</v>
      </c>
      <c r="J248" s="64">
        <v>93336</v>
      </c>
      <c r="K248" s="62">
        <f t="shared" si="21"/>
        <v>48030.166666666664</v>
      </c>
      <c r="L248" s="62">
        <f t="shared" si="22"/>
        <v>27177.583333333332</v>
      </c>
      <c r="M248" s="62">
        <f t="shared" si="23"/>
        <v>19897.833333333332</v>
      </c>
      <c r="N248" s="62">
        <f t="shared" si="24"/>
        <v>95105.583333333328</v>
      </c>
      <c r="O248" s="63">
        <f t="shared" si="26"/>
        <v>6.5434686209069488</v>
      </c>
      <c r="P248" s="65">
        <f t="shared" si="25"/>
        <v>1141267</v>
      </c>
      <c r="Q248" s="63">
        <f t="shared" si="27"/>
        <v>6.5434686209069479</v>
      </c>
    </row>
    <row r="249" spans="1:17" x14ac:dyDescent="0.35">
      <c r="A249" s="38">
        <v>41518</v>
      </c>
      <c r="B249" s="61">
        <v>47422</v>
      </c>
      <c r="C249" s="61">
        <v>27608</v>
      </c>
      <c r="D249" s="61">
        <v>19372</v>
      </c>
      <c r="E249" s="61">
        <v>94402</v>
      </c>
      <c r="G249" s="64">
        <v>47149</v>
      </c>
      <c r="H249" s="64">
        <v>26199</v>
      </c>
      <c r="I249" s="64">
        <v>19314</v>
      </c>
      <c r="J249" s="64">
        <v>92662</v>
      </c>
      <c r="K249" s="62">
        <f t="shared" si="21"/>
        <v>47858.416666666664</v>
      </c>
      <c r="L249" s="62">
        <f t="shared" si="22"/>
        <v>27270.916666666668</v>
      </c>
      <c r="M249" s="62">
        <f t="shared" si="23"/>
        <v>19812.5</v>
      </c>
      <c r="N249" s="62">
        <f t="shared" si="24"/>
        <v>94941.833333333328</v>
      </c>
      <c r="O249" s="63">
        <f t="shared" si="26"/>
        <v>5.590356845288567</v>
      </c>
      <c r="P249" s="65">
        <f t="shared" si="25"/>
        <v>1139302</v>
      </c>
      <c r="Q249" s="63">
        <f t="shared" si="27"/>
        <v>5.5903568452885732</v>
      </c>
    </row>
    <row r="250" spans="1:17" x14ac:dyDescent="0.35">
      <c r="A250" s="38">
        <v>41548</v>
      </c>
      <c r="B250" s="61">
        <v>47387</v>
      </c>
      <c r="C250" s="61">
        <v>27727</v>
      </c>
      <c r="D250" s="61">
        <v>19376</v>
      </c>
      <c r="E250" s="61">
        <v>94489</v>
      </c>
      <c r="G250" s="64">
        <v>46939</v>
      </c>
      <c r="H250" s="64">
        <v>26258</v>
      </c>
      <c r="I250" s="64">
        <v>19406</v>
      </c>
      <c r="J250" s="64">
        <v>92603</v>
      </c>
      <c r="K250" s="62">
        <f t="shared" si="21"/>
        <v>47662.416666666664</v>
      </c>
      <c r="L250" s="62">
        <f t="shared" si="22"/>
        <v>27314.333333333332</v>
      </c>
      <c r="M250" s="62">
        <f t="shared" si="23"/>
        <v>19716.666666666668</v>
      </c>
      <c r="N250" s="62">
        <f t="shared" si="24"/>
        <v>94693.416666666672</v>
      </c>
      <c r="O250" s="63">
        <f t="shared" si="26"/>
        <v>4.3098264962074442</v>
      </c>
      <c r="P250" s="65">
        <f t="shared" si="25"/>
        <v>1136321</v>
      </c>
      <c r="Q250" s="63">
        <f t="shared" si="27"/>
        <v>4.3098264962074442</v>
      </c>
    </row>
    <row r="251" spans="1:17" x14ac:dyDescent="0.35">
      <c r="A251" s="38">
        <v>41579</v>
      </c>
      <c r="B251" s="61">
        <v>47270</v>
      </c>
      <c r="C251" s="61">
        <v>27849</v>
      </c>
      <c r="D251" s="61">
        <v>19335</v>
      </c>
      <c r="E251" s="61">
        <v>94454</v>
      </c>
      <c r="G251" s="64">
        <v>49089</v>
      </c>
      <c r="H251" s="64">
        <v>28889</v>
      </c>
      <c r="I251" s="64">
        <v>18946</v>
      </c>
      <c r="J251" s="64">
        <v>96924</v>
      </c>
      <c r="K251" s="62">
        <f t="shared" si="21"/>
        <v>47448.833333333336</v>
      </c>
      <c r="L251" s="62">
        <f t="shared" si="22"/>
        <v>27543</v>
      </c>
      <c r="M251" s="62">
        <f t="shared" si="23"/>
        <v>19583</v>
      </c>
      <c r="N251" s="62">
        <f t="shared" si="24"/>
        <v>94574.833333333328</v>
      </c>
      <c r="O251" s="63">
        <f t="shared" si="26"/>
        <v>3.2604106767212717</v>
      </c>
      <c r="P251" s="65">
        <f t="shared" si="25"/>
        <v>1134898</v>
      </c>
      <c r="Q251" s="63">
        <f t="shared" si="27"/>
        <v>3.2604106767212828</v>
      </c>
    </row>
    <row r="252" spans="1:17" x14ac:dyDescent="0.35">
      <c r="A252" s="38">
        <v>41609</v>
      </c>
      <c r="B252" s="61">
        <v>47033</v>
      </c>
      <c r="C252" s="61">
        <v>27969</v>
      </c>
      <c r="D252" s="61">
        <v>19217</v>
      </c>
      <c r="E252" s="61">
        <v>94218</v>
      </c>
      <c r="G252" s="64">
        <v>47686</v>
      </c>
      <c r="H252" s="64">
        <v>28543</v>
      </c>
      <c r="I252" s="64">
        <v>20527</v>
      </c>
      <c r="J252" s="64">
        <v>96756</v>
      </c>
      <c r="K252" s="62">
        <f t="shared" si="21"/>
        <v>47204.5</v>
      </c>
      <c r="L252" s="62">
        <f t="shared" si="22"/>
        <v>27792.583333333332</v>
      </c>
      <c r="M252" s="62">
        <f t="shared" si="23"/>
        <v>19688.5</v>
      </c>
      <c r="N252" s="62">
        <f t="shared" si="24"/>
        <v>94685.583333333328</v>
      </c>
      <c r="O252" s="63">
        <f t="shared" si="26"/>
        <v>2.1757467411009754</v>
      </c>
      <c r="P252" s="65">
        <f t="shared" si="25"/>
        <v>1136227</v>
      </c>
      <c r="Q252" s="63">
        <f t="shared" si="27"/>
        <v>2.1757467411009754</v>
      </c>
    </row>
    <row r="253" spans="1:17" x14ac:dyDescent="0.35">
      <c r="A253" s="38">
        <v>41640</v>
      </c>
      <c r="B253" s="61">
        <v>46631</v>
      </c>
      <c r="C253" s="61">
        <v>28098</v>
      </c>
      <c r="D253" s="61">
        <v>19046</v>
      </c>
      <c r="E253" s="61">
        <v>93775</v>
      </c>
      <c r="G253" s="64">
        <v>41626</v>
      </c>
      <c r="H253" s="64">
        <v>25868</v>
      </c>
      <c r="I253" s="64">
        <v>14791</v>
      </c>
      <c r="J253" s="64">
        <v>82285</v>
      </c>
      <c r="K253" s="62">
        <f t="shared" si="21"/>
        <v>47176.916666666664</v>
      </c>
      <c r="L253" s="62">
        <f t="shared" si="22"/>
        <v>27729.666666666668</v>
      </c>
      <c r="M253" s="62">
        <f t="shared" si="23"/>
        <v>19516.916666666668</v>
      </c>
      <c r="N253" s="62">
        <f t="shared" si="24"/>
        <v>94423.5</v>
      </c>
      <c r="O253" s="63">
        <f t="shared" si="26"/>
        <v>1.1067397533102648</v>
      </c>
      <c r="P253" s="65">
        <f t="shared" si="25"/>
        <v>1133082</v>
      </c>
      <c r="Q253" s="63">
        <f t="shared" si="27"/>
        <v>1.1067397533102699</v>
      </c>
    </row>
    <row r="254" spans="1:17" x14ac:dyDescent="0.35">
      <c r="A254" s="38">
        <v>41671</v>
      </c>
      <c r="B254" s="61">
        <v>46087</v>
      </c>
      <c r="C254" s="61">
        <v>28287</v>
      </c>
      <c r="D254" s="61">
        <v>18868</v>
      </c>
      <c r="E254" s="61">
        <v>93242</v>
      </c>
      <c r="G254" s="64">
        <v>43651</v>
      </c>
      <c r="H254" s="64">
        <v>25867</v>
      </c>
      <c r="I254" s="64">
        <v>17300</v>
      </c>
      <c r="J254" s="64">
        <v>86818</v>
      </c>
      <c r="K254" s="62">
        <f t="shared" si="21"/>
        <v>47203</v>
      </c>
      <c r="L254" s="62">
        <f t="shared" si="22"/>
        <v>27649.083333333332</v>
      </c>
      <c r="M254" s="62">
        <f t="shared" si="23"/>
        <v>19288.083333333332</v>
      </c>
      <c r="N254" s="62">
        <f t="shared" si="24"/>
        <v>94140.166666666672</v>
      </c>
      <c r="O254" s="63">
        <f t="shared" si="26"/>
        <v>0.40064914404350427</v>
      </c>
      <c r="P254" s="65">
        <f t="shared" si="25"/>
        <v>1129682</v>
      </c>
      <c r="Q254" s="63">
        <f t="shared" si="27"/>
        <v>0.40064914404349905</v>
      </c>
    </row>
    <row r="255" spans="1:17" x14ac:dyDescent="0.35">
      <c r="A255" s="38">
        <v>41699</v>
      </c>
      <c r="B255" s="61">
        <v>45498</v>
      </c>
      <c r="C255" s="61">
        <v>28556</v>
      </c>
      <c r="D255" s="61">
        <v>18757</v>
      </c>
      <c r="E255" s="61">
        <v>92811</v>
      </c>
      <c r="G255" s="64">
        <v>47079</v>
      </c>
      <c r="H255" s="64">
        <v>30778</v>
      </c>
      <c r="I255" s="64">
        <v>19410</v>
      </c>
      <c r="J255" s="64">
        <v>97267</v>
      </c>
      <c r="K255" s="62">
        <f t="shared" si="21"/>
        <v>47070.916666666664</v>
      </c>
      <c r="L255" s="62">
        <f t="shared" si="22"/>
        <v>27784.916666666668</v>
      </c>
      <c r="M255" s="62">
        <f t="shared" si="23"/>
        <v>19273.25</v>
      </c>
      <c r="N255" s="62">
        <f t="shared" si="24"/>
        <v>94129.083333333328</v>
      </c>
      <c r="O255" s="63">
        <f t="shared" si="26"/>
        <v>0.40810412477620867</v>
      </c>
      <c r="P255" s="65">
        <f t="shared" si="25"/>
        <v>1129549</v>
      </c>
      <c r="Q255" s="63">
        <f t="shared" si="27"/>
        <v>0.40810412477621388</v>
      </c>
    </row>
    <row r="256" spans="1:17" x14ac:dyDescent="0.35">
      <c r="A256" s="38">
        <v>41730</v>
      </c>
      <c r="B256" s="61">
        <v>44930</v>
      </c>
      <c r="C256" s="61">
        <v>28879</v>
      </c>
      <c r="D256" s="61">
        <v>18766</v>
      </c>
      <c r="E256" s="61">
        <v>92575</v>
      </c>
      <c r="G256" s="64">
        <v>39027</v>
      </c>
      <c r="H256" s="64">
        <v>25350</v>
      </c>
      <c r="I256" s="64">
        <v>16333</v>
      </c>
      <c r="J256" s="64">
        <v>80710</v>
      </c>
      <c r="K256" s="62">
        <f t="shared" si="21"/>
        <v>46752.833333333336</v>
      </c>
      <c r="L256" s="62">
        <f t="shared" si="22"/>
        <v>27865.416666666668</v>
      </c>
      <c r="M256" s="62">
        <f t="shared" si="23"/>
        <v>19143.583333333332</v>
      </c>
      <c r="N256" s="62">
        <f t="shared" si="24"/>
        <v>93761.833333333328</v>
      </c>
      <c r="O256" s="63">
        <f t="shared" si="26"/>
        <v>-0.51601357409252135</v>
      </c>
      <c r="P256" s="65">
        <f t="shared" si="25"/>
        <v>1125142</v>
      </c>
      <c r="Q256" s="63">
        <f t="shared" si="27"/>
        <v>-0.51601357409251114</v>
      </c>
    </row>
    <row r="257" spans="1:32" x14ac:dyDescent="0.35">
      <c r="A257" s="38">
        <v>41760</v>
      </c>
      <c r="B257" s="61">
        <v>44489</v>
      </c>
      <c r="C257" s="61">
        <v>29225</v>
      </c>
      <c r="D257" s="61">
        <v>18897</v>
      </c>
      <c r="E257" s="61">
        <v>92610</v>
      </c>
      <c r="G257" s="64">
        <v>43819</v>
      </c>
      <c r="H257" s="64">
        <v>30730</v>
      </c>
      <c r="I257" s="64">
        <v>20013</v>
      </c>
      <c r="J257" s="64">
        <v>94562</v>
      </c>
      <c r="K257" s="62">
        <f t="shared" si="21"/>
        <v>46506.583333333336</v>
      </c>
      <c r="L257" s="62">
        <f t="shared" si="22"/>
        <v>27996.916666666668</v>
      </c>
      <c r="M257" s="62">
        <f t="shared" si="23"/>
        <v>19072.833333333332</v>
      </c>
      <c r="N257" s="62">
        <f t="shared" si="24"/>
        <v>93576.333333333328</v>
      </c>
      <c r="O257" s="63">
        <f t="shared" si="26"/>
        <v>-0.7759144011161998</v>
      </c>
      <c r="P257" s="65">
        <f t="shared" si="25"/>
        <v>1122916</v>
      </c>
      <c r="Q257" s="63">
        <f t="shared" si="27"/>
        <v>-0.7759144011161998</v>
      </c>
    </row>
    <row r="258" spans="1:32" s="73" customFormat="1" x14ac:dyDescent="0.35">
      <c r="A258" s="71">
        <v>41791</v>
      </c>
      <c r="B258" s="79">
        <v>44206</v>
      </c>
      <c r="C258" s="79">
        <v>29504</v>
      </c>
      <c r="D258" s="79">
        <v>19059</v>
      </c>
      <c r="E258" s="79">
        <v>92770</v>
      </c>
      <c r="G258" s="80">
        <v>53844</v>
      </c>
      <c r="H258" s="80">
        <v>36846</v>
      </c>
      <c r="I258" s="80">
        <v>27619</v>
      </c>
      <c r="J258" s="80">
        <v>118309</v>
      </c>
      <c r="K258" s="76">
        <f t="shared" si="21"/>
        <v>46190.583333333336</v>
      </c>
      <c r="L258" s="76">
        <f t="shared" si="22"/>
        <v>28200.916666666668</v>
      </c>
      <c r="M258" s="76">
        <f t="shared" si="23"/>
        <v>19147.416666666668</v>
      </c>
      <c r="N258" s="76">
        <f t="shared" si="24"/>
        <v>93538.916666666672</v>
      </c>
      <c r="O258" s="77">
        <f t="shared" si="26"/>
        <v>-1.3553167312453045</v>
      </c>
      <c r="P258" s="78">
        <f t="shared" si="25"/>
        <v>1122467</v>
      </c>
      <c r="Q258" s="77">
        <f t="shared" si="27"/>
        <v>-1.3553167312453147</v>
      </c>
      <c r="W258" s="81"/>
      <c r="X258" s="82"/>
      <c r="Y258" s="83"/>
      <c r="Z258" s="84"/>
      <c r="AA258" s="83"/>
      <c r="AB258" s="83"/>
      <c r="AC258" s="81"/>
      <c r="AD258" s="83"/>
      <c r="AE258" s="83"/>
      <c r="AF258" s="84"/>
    </row>
    <row r="259" spans="1:32" x14ac:dyDescent="0.35">
      <c r="A259" s="38">
        <v>41821</v>
      </c>
      <c r="B259" s="61">
        <v>43985</v>
      </c>
      <c r="C259" s="61">
        <v>29679</v>
      </c>
      <c r="D259" s="61">
        <v>19199</v>
      </c>
      <c r="E259" s="61">
        <v>92864</v>
      </c>
      <c r="G259" s="64">
        <v>43464</v>
      </c>
      <c r="H259" s="64">
        <v>28805</v>
      </c>
      <c r="I259" s="64">
        <v>17598</v>
      </c>
      <c r="J259" s="64">
        <v>89867</v>
      </c>
      <c r="K259" s="62">
        <f t="shared" si="21"/>
        <v>45952.75</v>
      </c>
      <c r="L259" s="62">
        <f t="shared" si="22"/>
        <v>28470.666666666668</v>
      </c>
      <c r="M259" s="62">
        <f t="shared" si="23"/>
        <v>19084.833333333332</v>
      </c>
      <c r="N259" s="62">
        <f t="shared" si="24"/>
        <v>93508.25</v>
      </c>
      <c r="O259" s="63">
        <f t="shared" si="26"/>
        <v>-1.6981418032506783</v>
      </c>
      <c r="P259" s="65">
        <f t="shared" si="25"/>
        <v>1122099</v>
      </c>
      <c r="Q259" s="63">
        <f t="shared" si="27"/>
        <v>-1.6981418032506836</v>
      </c>
    </row>
    <row r="260" spans="1:32" x14ac:dyDescent="0.35">
      <c r="A260" s="38">
        <v>41852</v>
      </c>
      <c r="B260" s="61">
        <v>43763</v>
      </c>
      <c r="C260" s="61">
        <v>29730</v>
      </c>
      <c r="D260" s="61">
        <v>19286</v>
      </c>
      <c r="E260" s="61">
        <v>92779</v>
      </c>
      <c r="G260" s="64">
        <v>42658</v>
      </c>
      <c r="H260" s="64">
        <v>27543</v>
      </c>
      <c r="I260" s="64">
        <v>17956</v>
      </c>
      <c r="J260" s="64">
        <v>88157</v>
      </c>
      <c r="K260" s="62">
        <f t="shared" si="21"/>
        <v>45502.583333333336</v>
      </c>
      <c r="L260" s="62">
        <f t="shared" si="22"/>
        <v>28473</v>
      </c>
      <c r="M260" s="62">
        <f t="shared" si="23"/>
        <v>19101.083333333332</v>
      </c>
      <c r="N260" s="62">
        <f t="shared" si="24"/>
        <v>93076.666666666672</v>
      </c>
      <c r="O260" s="63">
        <f t="shared" si="26"/>
        <v>-2.133330763090485</v>
      </c>
      <c r="P260" s="65">
        <f t="shared" si="25"/>
        <v>1116920</v>
      </c>
      <c r="Q260" s="63">
        <f t="shared" si="27"/>
        <v>-2.1333307630904947</v>
      </c>
    </row>
    <row r="261" spans="1:32" x14ac:dyDescent="0.35">
      <c r="A261" s="38">
        <v>41883</v>
      </c>
      <c r="B261" s="61">
        <v>43515</v>
      </c>
      <c r="C261" s="61">
        <v>29825</v>
      </c>
      <c r="D261" s="61">
        <v>19340</v>
      </c>
      <c r="E261" s="61">
        <v>92680</v>
      </c>
      <c r="G261" s="64">
        <v>45194</v>
      </c>
      <c r="H261" s="64">
        <v>30027</v>
      </c>
      <c r="I261" s="64">
        <v>19757</v>
      </c>
      <c r="J261" s="64">
        <v>94978</v>
      </c>
      <c r="K261" s="62">
        <f t="shared" si="21"/>
        <v>45339.666666666664</v>
      </c>
      <c r="L261" s="62">
        <f t="shared" si="22"/>
        <v>28792</v>
      </c>
      <c r="M261" s="62">
        <f t="shared" si="23"/>
        <v>19138</v>
      </c>
      <c r="N261" s="62">
        <f t="shared" si="24"/>
        <v>93269.666666666672</v>
      </c>
      <c r="O261" s="63">
        <f t="shared" si="26"/>
        <v>-1.7612538203215553</v>
      </c>
      <c r="P261" s="65">
        <f t="shared" si="25"/>
        <v>1119236</v>
      </c>
      <c r="Q261" s="63">
        <f t="shared" si="27"/>
        <v>-1.7612538203215653</v>
      </c>
    </row>
    <row r="262" spans="1:32" x14ac:dyDescent="0.35">
      <c r="A262" s="38">
        <v>41913</v>
      </c>
      <c r="B262" s="61">
        <v>43347</v>
      </c>
      <c r="C262" s="61">
        <v>30018</v>
      </c>
      <c r="D262" s="61">
        <v>19376</v>
      </c>
      <c r="E262" s="61">
        <v>92741</v>
      </c>
      <c r="G262" s="64">
        <v>43126</v>
      </c>
      <c r="H262" s="64">
        <v>28835</v>
      </c>
      <c r="I262" s="64">
        <v>19275</v>
      </c>
      <c r="J262" s="64">
        <v>91236</v>
      </c>
      <c r="K262" s="62">
        <f t="shared" si="21"/>
        <v>45021.916666666664</v>
      </c>
      <c r="L262" s="62">
        <f t="shared" si="22"/>
        <v>29006.75</v>
      </c>
      <c r="M262" s="62">
        <f t="shared" si="23"/>
        <v>19127.083333333332</v>
      </c>
      <c r="N262" s="62">
        <f t="shared" si="24"/>
        <v>93155.75</v>
      </c>
      <c r="O262" s="63">
        <f t="shared" si="26"/>
        <v>-1.623836926361482</v>
      </c>
      <c r="P262" s="65">
        <f t="shared" si="25"/>
        <v>1117869</v>
      </c>
      <c r="Q262" s="63">
        <f t="shared" si="27"/>
        <v>-1.6238369263614771</v>
      </c>
    </row>
    <row r="263" spans="1:32" x14ac:dyDescent="0.35">
      <c r="A263" s="38">
        <v>41944</v>
      </c>
      <c r="B263" s="61">
        <v>43295</v>
      </c>
      <c r="C263" s="61">
        <v>30375</v>
      </c>
      <c r="D263" s="61">
        <v>19416</v>
      </c>
      <c r="E263" s="61">
        <v>93085</v>
      </c>
      <c r="G263" s="64">
        <v>43063</v>
      </c>
      <c r="H263" s="64">
        <v>31032</v>
      </c>
      <c r="I263" s="64">
        <v>18137</v>
      </c>
      <c r="J263" s="64">
        <v>92232</v>
      </c>
      <c r="K263" s="62">
        <f t="shared" si="21"/>
        <v>44519.75</v>
      </c>
      <c r="L263" s="62">
        <f t="shared" si="22"/>
        <v>29185.333333333332</v>
      </c>
      <c r="M263" s="62">
        <f t="shared" si="23"/>
        <v>19059.666666666668</v>
      </c>
      <c r="N263" s="62">
        <f t="shared" si="24"/>
        <v>92764.75</v>
      </c>
      <c r="O263" s="63">
        <f t="shared" si="26"/>
        <v>-1.9139164929359238</v>
      </c>
      <c r="P263" s="65">
        <f t="shared" si="25"/>
        <v>1113177</v>
      </c>
      <c r="Q263" s="63">
        <f t="shared" si="27"/>
        <v>-1.9139164929359291</v>
      </c>
    </row>
    <row r="264" spans="1:32" x14ac:dyDescent="0.35">
      <c r="A264" s="38">
        <v>41974</v>
      </c>
      <c r="B264" s="61">
        <v>43275</v>
      </c>
      <c r="C264" s="61">
        <v>30900</v>
      </c>
      <c r="D264" s="61">
        <v>19446</v>
      </c>
      <c r="E264" s="61">
        <v>93621</v>
      </c>
      <c r="G264" s="64">
        <v>45051</v>
      </c>
      <c r="H264" s="64">
        <v>30666</v>
      </c>
      <c r="I264" s="64">
        <v>21092</v>
      </c>
      <c r="J264" s="64">
        <v>96809</v>
      </c>
      <c r="K264" s="62">
        <f t="shared" si="21"/>
        <v>44300.166666666664</v>
      </c>
      <c r="L264" s="62">
        <f t="shared" si="22"/>
        <v>29362.25</v>
      </c>
      <c r="M264" s="62">
        <f t="shared" si="23"/>
        <v>19106.75</v>
      </c>
      <c r="N264" s="62">
        <f t="shared" si="24"/>
        <v>92769.166666666672</v>
      </c>
      <c r="O264" s="63">
        <f t="shared" si="26"/>
        <v>-2.0239793632786305</v>
      </c>
      <c r="P264" s="65">
        <f t="shared" si="25"/>
        <v>1113230</v>
      </c>
      <c r="Q264" s="63">
        <f t="shared" si="27"/>
        <v>-2.0239793632786407</v>
      </c>
    </row>
    <row r="265" spans="1:32" x14ac:dyDescent="0.35">
      <c r="A265" s="38">
        <v>42005</v>
      </c>
      <c r="B265" s="61">
        <v>43237</v>
      </c>
      <c r="C265" s="61">
        <v>31513</v>
      </c>
      <c r="D265" s="61">
        <v>19435</v>
      </c>
      <c r="E265" s="61">
        <v>94185</v>
      </c>
      <c r="G265" s="64">
        <v>39799</v>
      </c>
      <c r="H265" s="64">
        <v>27679</v>
      </c>
      <c r="I265" s="64">
        <v>14638</v>
      </c>
      <c r="J265" s="64">
        <v>82116</v>
      </c>
      <c r="K265" s="62">
        <f t="shared" si="21"/>
        <v>44147.916666666664</v>
      </c>
      <c r="L265" s="62">
        <f t="shared" si="22"/>
        <v>29513.166666666668</v>
      </c>
      <c r="M265" s="62">
        <f t="shared" si="23"/>
        <v>19094</v>
      </c>
      <c r="N265" s="62">
        <f t="shared" si="24"/>
        <v>92755.083333333328</v>
      </c>
      <c r="O265" s="63">
        <f t="shared" si="26"/>
        <v>-1.7669506708252409</v>
      </c>
      <c r="P265" s="65">
        <f t="shared" si="25"/>
        <v>1113061</v>
      </c>
      <c r="Q265" s="63">
        <f t="shared" si="27"/>
        <v>-1.766950670825236</v>
      </c>
    </row>
    <row r="266" spans="1:32" x14ac:dyDescent="0.35">
      <c r="A266" s="38">
        <v>42036</v>
      </c>
      <c r="B266" s="61">
        <v>43162</v>
      </c>
      <c r="C266" s="61">
        <v>32127</v>
      </c>
      <c r="D266" s="61">
        <v>19393</v>
      </c>
      <c r="E266" s="61">
        <v>94682</v>
      </c>
      <c r="G266" s="64">
        <v>40775</v>
      </c>
      <c r="H266" s="64">
        <v>32039</v>
      </c>
      <c r="I266" s="64">
        <v>17610</v>
      </c>
      <c r="J266" s="64">
        <v>90424</v>
      </c>
      <c r="K266" s="62">
        <f t="shared" si="21"/>
        <v>43908.25</v>
      </c>
      <c r="L266" s="62">
        <f t="shared" si="22"/>
        <v>30027.5</v>
      </c>
      <c r="M266" s="62">
        <f t="shared" si="23"/>
        <v>19119.833333333332</v>
      </c>
      <c r="N266" s="62">
        <f t="shared" si="24"/>
        <v>93055.583333333328</v>
      </c>
      <c r="O266" s="63">
        <f t="shared" si="26"/>
        <v>-1.1520941291443183</v>
      </c>
      <c r="P266" s="65">
        <f t="shared" si="25"/>
        <v>1116667</v>
      </c>
      <c r="Q266" s="63">
        <f t="shared" si="27"/>
        <v>-1.1520941291443079</v>
      </c>
    </row>
    <row r="267" spans="1:32" x14ac:dyDescent="0.35">
      <c r="A267" s="38">
        <v>42064</v>
      </c>
      <c r="B267" s="61">
        <v>42993</v>
      </c>
      <c r="C267" s="61">
        <v>32641</v>
      </c>
      <c r="D267" s="61">
        <v>19368</v>
      </c>
      <c r="E267" s="61">
        <v>95002</v>
      </c>
      <c r="G267" s="64">
        <v>48185</v>
      </c>
      <c r="H267" s="64">
        <v>35503</v>
      </c>
      <c r="I267" s="64">
        <v>21366</v>
      </c>
      <c r="J267" s="64">
        <v>105054</v>
      </c>
      <c r="K267" s="62">
        <f t="shared" si="21"/>
        <v>44000.416666666664</v>
      </c>
      <c r="L267" s="62">
        <f t="shared" si="22"/>
        <v>30421.25</v>
      </c>
      <c r="M267" s="62">
        <f t="shared" si="23"/>
        <v>19282.833333333332</v>
      </c>
      <c r="N267" s="62">
        <f t="shared" si="24"/>
        <v>93704.5</v>
      </c>
      <c r="O267" s="63">
        <f t="shared" si="26"/>
        <v>-0.45106498257268535</v>
      </c>
      <c r="P267" s="65">
        <f t="shared" si="25"/>
        <v>1124454</v>
      </c>
      <c r="Q267" s="63">
        <f t="shared" si="27"/>
        <v>-0.45106498257269056</v>
      </c>
    </row>
    <row r="268" spans="1:32" x14ac:dyDescent="0.35">
      <c r="A268" s="38">
        <v>42095</v>
      </c>
      <c r="B268" s="61">
        <v>42836</v>
      </c>
      <c r="C268" s="61">
        <v>33067</v>
      </c>
      <c r="D268" s="61">
        <v>19310</v>
      </c>
      <c r="E268" s="61">
        <v>95213</v>
      </c>
      <c r="G268" s="64">
        <v>35015</v>
      </c>
      <c r="H268" s="64">
        <v>29664</v>
      </c>
      <c r="I268" s="64">
        <v>16977</v>
      </c>
      <c r="J268" s="64">
        <v>81656</v>
      </c>
      <c r="K268" s="62">
        <f t="shared" si="21"/>
        <v>43666.083333333336</v>
      </c>
      <c r="L268" s="62">
        <f t="shared" si="22"/>
        <v>30780.75</v>
      </c>
      <c r="M268" s="62">
        <f t="shared" si="23"/>
        <v>19336.5</v>
      </c>
      <c r="N268" s="62">
        <f t="shared" si="24"/>
        <v>93783.333333333328</v>
      </c>
      <c r="O268" s="63">
        <f t="shared" si="26"/>
        <v>2.2930439002365924E-2</v>
      </c>
      <c r="P268" s="65">
        <f t="shared" si="25"/>
        <v>1125400</v>
      </c>
      <c r="Q268" s="63">
        <f t="shared" si="27"/>
        <v>2.2930439002365924E-2</v>
      </c>
    </row>
    <row r="269" spans="1:32" x14ac:dyDescent="0.35">
      <c r="A269" s="38">
        <v>42125</v>
      </c>
      <c r="B269" s="61">
        <v>42760</v>
      </c>
      <c r="C269" s="61">
        <v>33452</v>
      </c>
      <c r="D269" s="61">
        <v>19185</v>
      </c>
      <c r="E269" s="61">
        <v>95397</v>
      </c>
      <c r="G269" s="64">
        <v>40592</v>
      </c>
      <c r="H269" s="64">
        <v>32530</v>
      </c>
      <c r="I269" s="64">
        <v>20205</v>
      </c>
      <c r="J269" s="64">
        <v>93327</v>
      </c>
      <c r="K269" s="62">
        <f t="shared" si="21"/>
        <v>43397.166666666664</v>
      </c>
      <c r="L269" s="62">
        <f t="shared" si="22"/>
        <v>30930.75</v>
      </c>
      <c r="M269" s="62">
        <f t="shared" si="23"/>
        <v>19352.5</v>
      </c>
      <c r="N269" s="62">
        <f t="shared" si="24"/>
        <v>93680.416666666672</v>
      </c>
      <c r="O269" s="63">
        <f t="shared" si="26"/>
        <v>0.11122826640640229</v>
      </c>
      <c r="P269" s="65">
        <f t="shared" si="25"/>
        <v>1124165</v>
      </c>
      <c r="Q269" s="63">
        <f t="shared" si="27"/>
        <v>0.11122826640639194</v>
      </c>
    </row>
    <row r="270" spans="1:32" s="73" customFormat="1" x14ac:dyDescent="0.35">
      <c r="A270" s="71">
        <v>42156</v>
      </c>
      <c r="B270" s="79">
        <v>42740</v>
      </c>
      <c r="C270" s="79">
        <v>33871</v>
      </c>
      <c r="D270" s="79">
        <v>19072</v>
      </c>
      <c r="E270" s="79">
        <v>95683</v>
      </c>
      <c r="G270" s="80">
        <v>56386</v>
      </c>
      <c r="H270" s="80">
        <v>42256</v>
      </c>
      <c r="I270" s="80">
        <v>27208</v>
      </c>
      <c r="J270" s="80">
        <v>125850</v>
      </c>
      <c r="K270" s="76">
        <f t="shared" si="21"/>
        <v>43609</v>
      </c>
      <c r="L270" s="76">
        <f t="shared" si="22"/>
        <v>31381.583333333332</v>
      </c>
      <c r="M270" s="76">
        <f t="shared" si="23"/>
        <v>19318.25</v>
      </c>
      <c r="N270" s="76">
        <f t="shared" si="24"/>
        <v>94308.833333333328</v>
      </c>
      <c r="O270" s="77">
        <f t="shared" si="26"/>
        <v>0.82309769463154658</v>
      </c>
      <c r="P270" s="78">
        <f t="shared" si="25"/>
        <v>1131706</v>
      </c>
      <c r="Q270" s="77">
        <f t="shared" si="27"/>
        <v>0.82309769463155702</v>
      </c>
      <c r="W270" s="81"/>
      <c r="X270" s="82"/>
      <c r="Y270" s="83"/>
      <c r="Z270" s="84"/>
      <c r="AA270" s="83"/>
      <c r="AB270" s="83"/>
      <c r="AC270" s="81"/>
      <c r="AD270" s="83"/>
      <c r="AE270" s="83"/>
      <c r="AF270" s="84"/>
    </row>
    <row r="271" spans="1:32" x14ac:dyDescent="0.35">
      <c r="A271" s="38">
        <v>42186</v>
      </c>
      <c r="B271" s="61">
        <v>42803</v>
      </c>
      <c r="C271" s="61">
        <v>34307</v>
      </c>
      <c r="D271" s="61">
        <v>19002</v>
      </c>
      <c r="E271" s="61">
        <v>96111</v>
      </c>
      <c r="G271" s="64">
        <v>41420</v>
      </c>
      <c r="H271" s="64">
        <v>32679</v>
      </c>
      <c r="I271" s="64">
        <v>18209</v>
      </c>
      <c r="J271" s="64">
        <v>92308</v>
      </c>
      <c r="K271" s="62">
        <f t="shared" si="21"/>
        <v>43438.666666666664</v>
      </c>
      <c r="L271" s="62">
        <f t="shared" si="22"/>
        <v>31704.416666666668</v>
      </c>
      <c r="M271" s="62">
        <f t="shared" si="23"/>
        <v>19369.166666666668</v>
      </c>
      <c r="N271" s="62">
        <f t="shared" si="24"/>
        <v>94512.25</v>
      </c>
      <c r="O271" s="63">
        <f t="shared" si="26"/>
        <v>1.0737020530274066</v>
      </c>
      <c r="P271" s="65">
        <f t="shared" si="25"/>
        <v>1134147</v>
      </c>
      <c r="Q271" s="63">
        <f t="shared" si="27"/>
        <v>1.0737020530274066</v>
      </c>
    </row>
    <row r="272" spans="1:32" x14ac:dyDescent="0.35">
      <c r="A272" s="38">
        <v>42217</v>
      </c>
      <c r="B272" s="61">
        <v>42849</v>
      </c>
      <c r="C272" s="61">
        <v>34786</v>
      </c>
      <c r="D272" s="61">
        <v>18986</v>
      </c>
      <c r="E272" s="61">
        <v>96621</v>
      </c>
      <c r="G272" s="64">
        <v>40673</v>
      </c>
      <c r="H272" s="64">
        <v>32900</v>
      </c>
      <c r="I272" s="64">
        <v>17132</v>
      </c>
      <c r="J272" s="64">
        <v>90705</v>
      </c>
      <c r="K272" s="62">
        <f t="shared" si="21"/>
        <v>43273.25</v>
      </c>
      <c r="L272" s="62">
        <f t="shared" si="22"/>
        <v>32150.833333333332</v>
      </c>
      <c r="M272" s="62">
        <f t="shared" si="23"/>
        <v>19300.5</v>
      </c>
      <c r="N272" s="62">
        <f t="shared" si="24"/>
        <v>94724.583333333328</v>
      </c>
      <c r="O272" s="63">
        <f t="shared" si="26"/>
        <v>1.7704938581097913</v>
      </c>
      <c r="P272" s="65">
        <f t="shared" si="25"/>
        <v>1136695</v>
      </c>
      <c r="Q272" s="63">
        <f t="shared" si="27"/>
        <v>1.770493858109802</v>
      </c>
    </row>
    <row r="273" spans="1:17" x14ac:dyDescent="0.35">
      <c r="A273" s="38">
        <v>42248</v>
      </c>
      <c r="B273" s="61">
        <v>42711</v>
      </c>
      <c r="C273" s="61">
        <v>35305</v>
      </c>
      <c r="D273" s="61">
        <v>19098</v>
      </c>
      <c r="E273" s="61">
        <v>97115</v>
      </c>
      <c r="G273" s="64">
        <v>46084</v>
      </c>
      <c r="H273" s="64">
        <v>36968</v>
      </c>
      <c r="I273" s="64">
        <v>18340</v>
      </c>
      <c r="J273" s="64">
        <v>101392</v>
      </c>
      <c r="K273" s="62">
        <f t="shared" si="21"/>
        <v>43347.416666666664</v>
      </c>
      <c r="L273" s="62">
        <f t="shared" si="22"/>
        <v>32729.25</v>
      </c>
      <c r="M273" s="62">
        <f t="shared" si="23"/>
        <v>19182.416666666668</v>
      </c>
      <c r="N273" s="62">
        <f t="shared" si="24"/>
        <v>95259.083333333328</v>
      </c>
      <c r="O273" s="63">
        <f t="shared" si="26"/>
        <v>2.1329728493365012</v>
      </c>
      <c r="P273" s="65">
        <f t="shared" si="25"/>
        <v>1143109</v>
      </c>
      <c r="Q273" s="63">
        <f t="shared" si="27"/>
        <v>2.1329728493365114</v>
      </c>
    </row>
    <row r="274" spans="1:17" x14ac:dyDescent="0.35">
      <c r="A274" s="38">
        <v>42278</v>
      </c>
      <c r="B274" s="61">
        <v>42363</v>
      </c>
      <c r="C274" s="61">
        <v>35776</v>
      </c>
      <c r="D274" s="61">
        <v>19395</v>
      </c>
      <c r="E274" s="61">
        <v>97534</v>
      </c>
      <c r="G274" s="64">
        <v>40856</v>
      </c>
      <c r="H274" s="64">
        <v>34744</v>
      </c>
      <c r="I274" s="64">
        <v>18721</v>
      </c>
      <c r="J274" s="64">
        <v>94321</v>
      </c>
      <c r="K274" s="62">
        <f t="shared" si="21"/>
        <v>43158.25</v>
      </c>
      <c r="L274" s="62">
        <f t="shared" si="22"/>
        <v>33221.666666666664</v>
      </c>
      <c r="M274" s="62">
        <f t="shared" si="23"/>
        <v>19136.25</v>
      </c>
      <c r="N274" s="62">
        <f t="shared" si="24"/>
        <v>95516.166666666672</v>
      </c>
      <c r="O274" s="63">
        <f t="shared" si="26"/>
        <v>2.5338389381940152</v>
      </c>
      <c r="P274" s="65">
        <f t="shared" si="25"/>
        <v>1146194</v>
      </c>
      <c r="Q274" s="63">
        <f t="shared" si="27"/>
        <v>2.5338389381940098</v>
      </c>
    </row>
    <row r="275" spans="1:17" x14ac:dyDescent="0.35">
      <c r="A275" s="38">
        <v>42309</v>
      </c>
      <c r="B275" s="61">
        <v>41944</v>
      </c>
      <c r="C275" s="61">
        <v>36148</v>
      </c>
      <c r="D275" s="61">
        <v>19844</v>
      </c>
      <c r="E275" s="61">
        <v>97936</v>
      </c>
      <c r="G275" s="64">
        <v>41726</v>
      </c>
      <c r="H275" s="64">
        <v>36070</v>
      </c>
      <c r="I275" s="64">
        <v>20843</v>
      </c>
      <c r="J275" s="64">
        <v>98639</v>
      </c>
      <c r="K275" s="62">
        <f t="shared" si="21"/>
        <v>43046.833333333336</v>
      </c>
      <c r="L275" s="62">
        <f t="shared" si="22"/>
        <v>33641.5</v>
      </c>
      <c r="M275" s="62">
        <f t="shared" si="23"/>
        <v>19361.75</v>
      </c>
      <c r="N275" s="62">
        <f t="shared" si="24"/>
        <v>96050.083333333328</v>
      </c>
      <c r="O275" s="63">
        <f t="shared" si="26"/>
        <v>3.5415751493248546</v>
      </c>
      <c r="P275" s="65">
        <f t="shared" si="25"/>
        <v>1152601</v>
      </c>
      <c r="Q275" s="63">
        <f t="shared" si="27"/>
        <v>3.5415751493248604</v>
      </c>
    </row>
    <row r="276" spans="1:17" x14ac:dyDescent="0.35">
      <c r="A276" s="38">
        <v>42339</v>
      </c>
      <c r="B276" s="61">
        <v>41568</v>
      </c>
      <c r="C276" s="61">
        <v>36338</v>
      </c>
      <c r="D276" s="61">
        <v>20337</v>
      </c>
      <c r="E276" s="61">
        <v>98243</v>
      </c>
      <c r="G276" s="64">
        <v>44172</v>
      </c>
      <c r="H276" s="64">
        <v>35439</v>
      </c>
      <c r="I276" s="64">
        <v>20005</v>
      </c>
      <c r="J276" s="64">
        <v>99616</v>
      </c>
      <c r="K276" s="62">
        <f t="shared" si="21"/>
        <v>42973.583333333336</v>
      </c>
      <c r="L276" s="62">
        <f t="shared" si="22"/>
        <v>34039.25</v>
      </c>
      <c r="M276" s="62">
        <f t="shared" si="23"/>
        <v>19271.166666666668</v>
      </c>
      <c r="N276" s="62">
        <f t="shared" si="24"/>
        <v>96284</v>
      </c>
      <c r="O276" s="63">
        <f t="shared" si="26"/>
        <v>3.7887947683766998</v>
      </c>
      <c r="P276" s="65">
        <f t="shared" si="25"/>
        <v>1155408</v>
      </c>
      <c r="Q276" s="63">
        <f t="shared" si="27"/>
        <v>3.7887947683767056</v>
      </c>
    </row>
    <row r="277" spans="1:17" x14ac:dyDescent="0.35">
      <c r="A277" s="38">
        <v>42370</v>
      </c>
      <c r="B277" s="61">
        <v>41253</v>
      </c>
      <c r="C277" s="61">
        <v>36395</v>
      </c>
      <c r="D277" s="61">
        <v>20732</v>
      </c>
      <c r="E277" s="61">
        <v>98381</v>
      </c>
      <c r="G277" s="64">
        <v>35214</v>
      </c>
      <c r="H277" s="64">
        <v>33073</v>
      </c>
      <c r="I277" s="64">
        <v>16086</v>
      </c>
      <c r="J277" s="64">
        <v>84373</v>
      </c>
      <c r="K277" s="62">
        <f t="shared" si="21"/>
        <v>42591.5</v>
      </c>
      <c r="L277" s="62">
        <f t="shared" si="22"/>
        <v>34488.75</v>
      </c>
      <c r="M277" s="62">
        <f t="shared" si="23"/>
        <v>19391.833333333332</v>
      </c>
      <c r="N277" s="62">
        <f t="shared" si="24"/>
        <v>96472.083333333328</v>
      </c>
      <c r="O277" s="63">
        <f t="shared" si="26"/>
        <v>4.0073275408984772</v>
      </c>
      <c r="P277" s="65">
        <f t="shared" si="25"/>
        <v>1157665</v>
      </c>
      <c r="Q277" s="63">
        <f t="shared" si="27"/>
        <v>4.0073275408984772</v>
      </c>
    </row>
    <row r="278" spans="1:17" x14ac:dyDescent="0.35">
      <c r="A278" s="38">
        <v>42401</v>
      </c>
      <c r="B278" s="61">
        <v>41017</v>
      </c>
      <c r="C278" s="61">
        <v>36320</v>
      </c>
      <c r="D278" s="61">
        <v>20956</v>
      </c>
      <c r="E278" s="61">
        <v>98293</v>
      </c>
      <c r="G278" s="64">
        <v>39558</v>
      </c>
      <c r="H278" s="64">
        <v>36865</v>
      </c>
      <c r="I278" s="64">
        <v>20020</v>
      </c>
      <c r="J278" s="64">
        <v>96443</v>
      </c>
      <c r="K278" s="62">
        <f t="shared" si="21"/>
        <v>42490.083333333336</v>
      </c>
      <c r="L278" s="62">
        <f t="shared" si="22"/>
        <v>34890.916666666664</v>
      </c>
      <c r="M278" s="62">
        <f t="shared" si="23"/>
        <v>19592.666666666668</v>
      </c>
      <c r="N278" s="62">
        <f t="shared" si="24"/>
        <v>96973.666666666672</v>
      </c>
      <c r="O278" s="63">
        <f t="shared" si="26"/>
        <v>4.2104763550816955</v>
      </c>
      <c r="P278" s="65">
        <f t="shared" si="25"/>
        <v>1163684</v>
      </c>
      <c r="Q278" s="63">
        <f t="shared" si="27"/>
        <v>4.2104763550816857</v>
      </c>
    </row>
    <row r="279" spans="1:17" x14ac:dyDescent="0.35">
      <c r="A279" s="38">
        <v>42430</v>
      </c>
      <c r="B279" s="61">
        <v>40862</v>
      </c>
      <c r="C279" s="61">
        <v>36170</v>
      </c>
      <c r="D279" s="61">
        <v>21008</v>
      </c>
      <c r="E279" s="61">
        <v>98040</v>
      </c>
      <c r="G279" s="64">
        <v>43652</v>
      </c>
      <c r="H279" s="64">
        <v>38437</v>
      </c>
      <c r="I279" s="64">
        <v>22423</v>
      </c>
      <c r="J279" s="64">
        <v>104512</v>
      </c>
      <c r="K279" s="62">
        <f t="shared" si="21"/>
        <v>42112.333333333336</v>
      </c>
      <c r="L279" s="62">
        <f t="shared" si="22"/>
        <v>35135.416666666664</v>
      </c>
      <c r="M279" s="62">
        <f t="shared" si="23"/>
        <v>19680.75</v>
      </c>
      <c r="N279" s="62">
        <f t="shared" si="24"/>
        <v>96928.5</v>
      </c>
      <c r="O279" s="63">
        <f t="shared" si="26"/>
        <v>3.440603172739837</v>
      </c>
      <c r="P279" s="65">
        <f t="shared" si="25"/>
        <v>1163142</v>
      </c>
      <c r="Q279" s="63">
        <f t="shared" si="27"/>
        <v>3.440603172739837</v>
      </c>
    </row>
    <row r="280" spans="1:17" x14ac:dyDescent="0.35">
      <c r="A280" s="38">
        <v>42461</v>
      </c>
      <c r="B280" s="61">
        <v>40755</v>
      </c>
      <c r="C280" s="61">
        <v>36048</v>
      </c>
      <c r="D280" s="61">
        <v>20966</v>
      </c>
      <c r="E280" s="61">
        <v>97769</v>
      </c>
      <c r="G280" s="64">
        <v>36671</v>
      </c>
      <c r="H280" s="64">
        <v>31783</v>
      </c>
      <c r="I280" s="64">
        <v>19117</v>
      </c>
      <c r="J280" s="64">
        <v>87571</v>
      </c>
      <c r="K280" s="62">
        <f t="shared" si="21"/>
        <v>42250.333333333336</v>
      </c>
      <c r="L280" s="62">
        <f t="shared" si="22"/>
        <v>35312</v>
      </c>
      <c r="M280" s="62">
        <f t="shared" si="23"/>
        <v>19859.083333333332</v>
      </c>
      <c r="N280" s="62">
        <f t="shared" si="24"/>
        <v>97421.416666666672</v>
      </c>
      <c r="O280" s="63">
        <f t="shared" si="26"/>
        <v>3.8792429358450433</v>
      </c>
      <c r="P280" s="65">
        <f t="shared" si="25"/>
        <v>1169057</v>
      </c>
      <c r="Q280" s="63">
        <f t="shared" si="27"/>
        <v>3.8792429358450327</v>
      </c>
    </row>
    <row r="281" spans="1:17" x14ac:dyDescent="0.35">
      <c r="A281" s="38">
        <v>42491</v>
      </c>
      <c r="B281" s="61">
        <v>40635</v>
      </c>
      <c r="C281" s="61">
        <v>36076</v>
      </c>
      <c r="D281" s="61">
        <v>20887</v>
      </c>
      <c r="E281" s="61">
        <v>97597</v>
      </c>
      <c r="G281" s="64">
        <v>38222</v>
      </c>
      <c r="H281" s="64">
        <v>36230</v>
      </c>
      <c r="I281" s="64">
        <v>22220</v>
      </c>
      <c r="J281" s="64">
        <v>96672</v>
      </c>
      <c r="K281" s="62">
        <f t="shared" ref="K281:K306" si="28">AVERAGE(G270:G281)</f>
        <v>42052.833333333336</v>
      </c>
      <c r="L281" s="62">
        <f t="shared" ref="L281:L307" si="29">AVERAGE(H270:H281)</f>
        <v>35620.333333333336</v>
      </c>
      <c r="M281" s="62">
        <f t="shared" ref="M281:M307" si="30">AVERAGE(I270:I281)</f>
        <v>20027</v>
      </c>
      <c r="N281" s="62">
        <f t="shared" ref="N281:N307" si="31">AVERAGE(J270:J281)</f>
        <v>97700.166666666672</v>
      </c>
      <c r="O281" s="63">
        <f t="shared" si="26"/>
        <v>4.2909181481366163</v>
      </c>
      <c r="P281" s="65">
        <f t="shared" ref="P281:P305" si="32">SUM(J270:J281)</f>
        <v>1172402</v>
      </c>
      <c r="Q281" s="63">
        <f t="shared" si="27"/>
        <v>4.2909181481366163</v>
      </c>
    </row>
    <row r="282" spans="1:17" x14ac:dyDescent="0.35">
      <c r="A282" s="38">
        <v>42522</v>
      </c>
      <c r="B282" s="61">
        <v>40480</v>
      </c>
      <c r="C282" s="61">
        <v>36373</v>
      </c>
      <c r="D282" s="61">
        <v>20794</v>
      </c>
      <c r="E282" s="61">
        <v>97648</v>
      </c>
      <c r="G282" s="64">
        <v>53832</v>
      </c>
      <c r="H282" s="64">
        <v>46011</v>
      </c>
      <c r="I282" s="64">
        <v>28726</v>
      </c>
      <c r="J282" s="64">
        <v>128569</v>
      </c>
      <c r="K282" s="62">
        <f t="shared" si="28"/>
        <v>41840</v>
      </c>
      <c r="L282" s="62">
        <f t="shared" si="29"/>
        <v>35933.25</v>
      </c>
      <c r="M282" s="62">
        <f t="shared" si="30"/>
        <v>20153.5</v>
      </c>
      <c r="N282" s="62">
        <f t="shared" si="31"/>
        <v>97926.75</v>
      </c>
      <c r="O282" s="63">
        <f t="shared" si="26"/>
        <v>3.8362436887318845</v>
      </c>
      <c r="P282" s="65">
        <f t="shared" si="32"/>
        <v>1175121</v>
      </c>
      <c r="Q282" s="63">
        <f t="shared" si="27"/>
        <v>3.8362436887318796</v>
      </c>
    </row>
    <row r="283" spans="1:17" x14ac:dyDescent="0.35">
      <c r="A283" s="38">
        <v>42552</v>
      </c>
      <c r="B283" s="61">
        <v>40271</v>
      </c>
      <c r="C283" s="61">
        <v>36829</v>
      </c>
      <c r="D283" s="61">
        <v>20748</v>
      </c>
      <c r="E283" s="61">
        <v>97848</v>
      </c>
      <c r="G283" s="64">
        <v>38033</v>
      </c>
      <c r="H283" s="64">
        <v>33817</v>
      </c>
      <c r="I283" s="64">
        <v>19481</v>
      </c>
      <c r="J283" s="64">
        <v>91331</v>
      </c>
      <c r="K283" s="62">
        <f t="shared" si="28"/>
        <v>41557.75</v>
      </c>
      <c r="L283" s="62">
        <f t="shared" si="29"/>
        <v>36028.083333333336</v>
      </c>
      <c r="M283" s="62">
        <f t="shared" si="30"/>
        <v>20259.5</v>
      </c>
      <c r="N283" s="62">
        <f t="shared" si="31"/>
        <v>97845.333333333328</v>
      </c>
      <c r="O283" s="63">
        <f t="shared" si="26"/>
        <v>3.5266151565890436</v>
      </c>
      <c r="P283" s="65">
        <f t="shared" si="32"/>
        <v>1174144</v>
      </c>
      <c r="Q283" s="63">
        <f t="shared" si="27"/>
        <v>3.5266151565890489</v>
      </c>
    </row>
    <row r="284" spans="1:17" x14ac:dyDescent="0.35">
      <c r="A284" s="38">
        <v>42583</v>
      </c>
      <c r="B284" s="61">
        <v>40073</v>
      </c>
      <c r="C284" s="61">
        <v>37274</v>
      </c>
      <c r="D284" s="61">
        <v>20787</v>
      </c>
      <c r="E284" s="61">
        <v>98134</v>
      </c>
      <c r="G284" s="64">
        <v>38945</v>
      </c>
      <c r="H284" s="64">
        <v>36396</v>
      </c>
      <c r="I284" s="64">
        <v>19568</v>
      </c>
      <c r="J284" s="64">
        <v>94909</v>
      </c>
      <c r="K284" s="62">
        <f t="shared" si="28"/>
        <v>41413.75</v>
      </c>
      <c r="L284" s="62">
        <f t="shared" si="29"/>
        <v>36319.416666666664</v>
      </c>
      <c r="M284" s="62">
        <f t="shared" si="30"/>
        <v>20462.5</v>
      </c>
      <c r="N284" s="62">
        <f t="shared" si="31"/>
        <v>98195.666666666672</v>
      </c>
      <c r="O284" s="63">
        <f t="shared" si="26"/>
        <v>3.6643954622832084</v>
      </c>
      <c r="P284" s="65">
        <f t="shared" si="32"/>
        <v>1178348</v>
      </c>
      <c r="Q284" s="63">
        <f t="shared" si="27"/>
        <v>3.6643954622831978</v>
      </c>
    </row>
    <row r="285" spans="1:17" x14ac:dyDescent="0.35">
      <c r="A285" s="38">
        <v>42614</v>
      </c>
      <c r="B285" s="61">
        <v>39954</v>
      </c>
      <c r="C285" s="61">
        <v>37510</v>
      </c>
      <c r="D285" s="61">
        <v>20809</v>
      </c>
      <c r="E285" s="61">
        <v>98273</v>
      </c>
      <c r="G285" s="64">
        <v>42076</v>
      </c>
      <c r="H285" s="64">
        <v>39497</v>
      </c>
      <c r="I285" s="64">
        <v>21123</v>
      </c>
      <c r="J285" s="64">
        <v>102696</v>
      </c>
      <c r="K285" s="62">
        <f t="shared" si="28"/>
        <v>41079.75</v>
      </c>
      <c r="L285" s="62">
        <f t="shared" si="29"/>
        <v>36530.166666666664</v>
      </c>
      <c r="M285" s="62">
        <f t="shared" si="30"/>
        <v>20694.416666666668</v>
      </c>
      <c r="N285" s="62">
        <f t="shared" si="31"/>
        <v>98304.333333333328</v>
      </c>
      <c r="O285" s="63">
        <f t="shared" si="26"/>
        <v>3.1968080034362432</v>
      </c>
      <c r="P285" s="65">
        <f t="shared" si="32"/>
        <v>1179652</v>
      </c>
      <c r="Q285" s="63">
        <f t="shared" si="27"/>
        <v>3.1968080034362427</v>
      </c>
    </row>
    <row r="286" spans="1:17" x14ac:dyDescent="0.35">
      <c r="A286" s="38">
        <v>42644</v>
      </c>
      <c r="B286" s="61">
        <v>39810</v>
      </c>
      <c r="C286" s="61">
        <v>37518</v>
      </c>
      <c r="D286" s="61">
        <v>20770</v>
      </c>
      <c r="E286" s="61">
        <v>98099</v>
      </c>
      <c r="G286" s="64">
        <v>37817</v>
      </c>
      <c r="H286" s="64">
        <v>36442</v>
      </c>
      <c r="I286" s="64">
        <v>19098</v>
      </c>
      <c r="J286" s="64">
        <v>93357</v>
      </c>
      <c r="K286" s="62">
        <f t="shared" si="28"/>
        <v>40826.5</v>
      </c>
      <c r="L286" s="62">
        <f t="shared" si="29"/>
        <v>36671.666666666664</v>
      </c>
      <c r="M286" s="62">
        <f t="shared" si="30"/>
        <v>20725.833333333332</v>
      </c>
      <c r="N286" s="62">
        <f t="shared" si="31"/>
        <v>98224</v>
      </c>
      <c r="O286" s="63">
        <f t="shared" si="26"/>
        <v>2.8349476615651401</v>
      </c>
      <c r="P286" s="65">
        <f t="shared" si="32"/>
        <v>1178688</v>
      </c>
      <c r="Q286" s="63">
        <f t="shared" si="27"/>
        <v>2.834947661565145</v>
      </c>
    </row>
    <row r="287" spans="1:17" x14ac:dyDescent="0.35">
      <c r="A287" s="38">
        <v>42675</v>
      </c>
      <c r="B287" s="61">
        <v>39543</v>
      </c>
      <c r="C287" s="61">
        <v>37342</v>
      </c>
      <c r="D287" s="61">
        <v>20725</v>
      </c>
      <c r="E287" s="61">
        <v>97609</v>
      </c>
      <c r="G287" s="64">
        <v>39852</v>
      </c>
      <c r="H287" s="64">
        <v>37536</v>
      </c>
      <c r="I287" s="64">
        <v>21549</v>
      </c>
      <c r="J287" s="64">
        <v>98937</v>
      </c>
      <c r="K287" s="62">
        <f t="shared" si="28"/>
        <v>40670.333333333336</v>
      </c>
      <c r="L287" s="62">
        <f t="shared" si="29"/>
        <v>36793.833333333336</v>
      </c>
      <c r="M287" s="62">
        <f t="shared" si="30"/>
        <v>20784.666666666668</v>
      </c>
      <c r="N287" s="62">
        <f t="shared" si="31"/>
        <v>98248.833333333328</v>
      </c>
      <c r="O287" s="63">
        <f t="shared" si="26"/>
        <v>2.2891703199979871</v>
      </c>
      <c r="P287" s="65">
        <f t="shared" si="32"/>
        <v>1178986</v>
      </c>
      <c r="Q287" s="63">
        <f t="shared" si="27"/>
        <v>2.2891703199979871</v>
      </c>
    </row>
    <row r="288" spans="1:17" x14ac:dyDescent="0.35">
      <c r="A288" s="38">
        <v>42705</v>
      </c>
      <c r="B288" s="61">
        <v>39169</v>
      </c>
      <c r="C288" s="61">
        <v>37083</v>
      </c>
      <c r="D288" s="61">
        <v>20787</v>
      </c>
      <c r="E288" s="61">
        <v>97040</v>
      </c>
      <c r="G288" s="64">
        <v>42385</v>
      </c>
      <c r="H288" s="64">
        <v>34936</v>
      </c>
      <c r="I288" s="64">
        <v>21442</v>
      </c>
      <c r="J288" s="64">
        <v>98763</v>
      </c>
      <c r="K288" s="62">
        <f t="shared" si="28"/>
        <v>40521.416666666664</v>
      </c>
      <c r="L288" s="62">
        <f t="shared" si="29"/>
        <v>36751.916666666664</v>
      </c>
      <c r="M288" s="62">
        <f t="shared" si="30"/>
        <v>20904.416666666668</v>
      </c>
      <c r="N288" s="62">
        <f t="shared" si="31"/>
        <v>98177.75</v>
      </c>
      <c r="O288" s="63">
        <f t="shared" si="26"/>
        <v>1.9668376885048398</v>
      </c>
      <c r="P288" s="65">
        <f t="shared" si="32"/>
        <v>1178133</v>
      </c>
      <c r="Q288" s="63">
        <f t="shared" si="27"/>
        <v>1.9668376885048398</v>
      </c>
    </row>
    <row r="289" spans="1:18" x14ac:dyDescent="0.35">
      <c r="A289" s="38">
        <v>42736</v>
      </c>
      <c r="B289" s="61">
        <v>38799</v>
      </c>
      <c r="C289" s="61">
        <v>36933</v>
      </c>
      <c r="D289" s="61">
        <v>21015</v>
      </c>
      <c r="E289" s="61">
        <v>96747</v>
      </c>
      <c r="G289" s="64">
        <v>34920</v>
      </c>
      <c r="H289" s="64">
        <v>34127</v>
      </c>
      <c r="I289" s="64">
        <v>15863</v>
      </c>
      <c r="J289" s="64">
        <v>84910</v>
      </c>
      <c r="K289" s="62">
        <f t="shared" si="28"/>
        <v>40496.916666666664</v>
      </c>
      <c r="L289" s="62">
        <f t="shared" si="29"/>
        <v>36839.75</v>
      </c>
      <c r="M289" s="62">
        <f t="shared" si="30"/>
        <v>20885.833333333332</v>
      </c>
      <c r="N289" s="62">
        <f t="shared" si="31"/>
        <v>98222.5</v>
      </c>
      <c r="O289" s="63">
        <f t="shared" si="26"/>
        <v>1.8144281808640719</v>
      </c>
      <c r="P289" s="65">
        <f t="shared" si="32"/>
        <v>1178670</v>
      </c>
      <c r="Q289" s="63">
        <f t="shared" si="27"/>
        <v>1.814428180864067</v>
      </c>
    </row>
    <row r="290" spans="1:18" x14ac:dyDescent="0.35">
      <c r="A290" s="38">
        <v>42767</v>
      </c>
      <c r="B290" s="61">
        <v>38493</v>
      </c>
      <c r="C290" s="61">
        <v>37066</v>
      </c>
      <c r="D290" s="61">
        <v>21356</v>
      </c>
      <c r="E290" s="61">
        <v>96915</v>
      </c>
      <c r="G290" s="64">
        <v>34740</v>
      </c>
      <c r="H290" s="64">
        <v>35497</v>
      </c>
      <c r="I290" s="64">
        <v>18788</v>
      </c>
      <c r="J290" s="64">
        <v>89025</v>
      </c>
      <c r="K290" s="62">
        <f t="shared" si="28"/>
        <v>40095.416666666664</v>
      </c>
      <c r="L290" s="62">
        <f t="shared" si="29"/>
        <v>36725.75</v>
      </c>
      <c r="M290" s="62">
        <f t="shared" si="30"/>
        <v>20783.166666666668</v>
      </c>
      <c r="N290" s="62">
        <f t="shared" si="31"/>
        <v>97604.333333333328</v>
      </c>
      <c r="O290" s="63">
        <f t="shared" si="26"/>
        <v>0.65034837636333254</v>
      </c>
      <c r="P290" s="65">
        <f t="shared" si="32"/>
        <v>1171252</v>
      </c>
      <c r="Q290" s="63">
        <f t="shared" si="27"/>
        <v>0.65034837636334264</v>
      </c>
    </row>
    <row r="291" spans="1:18" x14ac:dyDescent="0.35">
      <c r="A291" s="38">
        <v>42795</v>
      </c>
      <c r="B291" s="61">
        <v>38326</v>
      </c>
      <c r="C291" s="61">
        <v>37500</v>
      </c>
      <c r="D291" s="61">
        <v>21751</v>
      </c>
      <c r="E291" s="61">
        <v>97577</v>
      </c>
      <c r="G291" s="64">
        <v>38972</v>
      </c>
      <c r="H291" s="64">
        <v>41484</v>
      </c>
      <c r="I291" s="64">
        <v>24954</v>
      </c>
      <c r="J291" s="64">
        <v>105410</v>
      </c>
      <c r="K291" s="62">
        <f t="shared" si="28"/>
        <v>39705.416666666664</v>
      </c>
      <c r="L291" s="62">
        <f t="shared" si="29"/>
        <v>36979.666666666664</v>
      </c>
      <c r="M291" s="62">
        <f t="shared" si="30"/>
        <v>20994.083333333332</v>
      </c>
      <c r="N291" s="62">
        <f t="shared" si="31"/>
        <v>97679.166666666672</v>
      </c>
      <c r="O291" s="63">
        <f t="shared" si="26"/>
        <v>0.77445402195089319</v>
      </c>
      <c r="P291" s="65">
        <f t="shared" si="32"/>
        <v>1172150</v>
      </c>
      <c r="Q291" s="63">
        <f t="shared" si="27"/>
        <v>0.77445402195088819</v>
      </c>
    </row>
    <row r="292" spans="1:18" x14ac:dyDescent="0.35">
      <c r="A292" s="38">
        <v>42826</v>
      </c>
      <c r="B292" s="61">
        <v>38252</v>
      </c>
      <c r="C292" s="61">
        <v>38092</v>
      </c>
      <c r="D292" s="61">
        <v>22171</v>
      </c>
      <c r="E292" s="61">
        <v>98515</v>
      </c>
      <c r="G292" s="64">
        <v>32147</v>
      </c>
      <c r="H292" s="64">
        <v>31368</v>
      </c>
      <c r="I292" s="64">
        <v>19620</v>
      </c>
      <c r="J292" s="64">
        <v>83135</v>
      </c>
      <c r="K292" s="62">
        <f t="shared" si="28"/>
        <v>39328.416666666664</v>
      </c>
      <c r="L292" s="62">
        <f t="shared" si="29"/>
        <v>36945.083333333336</v>
      </c>
      <c r="M292" s="62">
        <f t="shared" si="30"/>
        <v>21036</v>
      </c>
      <c r="N292" s="62">
        <f t="shared" si="31"/>
        <v>97309.5</v>
      </c>
      <c r="O292" s="63">
        <f t="shared" si="26"/>
        <v>-0.11487891522826159</v>
      </c>
      <c r="P292" s="65">
        <f t="shared" si="32"/>
        <v>1167714</v>
      </c>
      <c r="Q292" s="63">
        <f t="shared" si="27"/>
        <v>-0.11487891522825662</v>
      </c>
    </row>
    <row r="293" spans="1:18" x14ac:dyDescent="0.35">
      <c r="A293" s="38">
        <v>42856</v>
      </c>
      <c r="B293" s="61">
        <v>38199</v>
      </c>
      <c r="C293" s="61">
        <v>38630</v>
      </c>
      <c r="D293" s="61">
        <v>22561</v>
      </c>
      <c r="E293" s="61">
        <v>99390</v>
      </c>
      <c r="G293" s="64">
        <v>38842</v>
      </c>
      <c r="H293" s="64">
        <v>39629</v>
      </c>
      <c r="I293" s="64">
        <v>24430</v>
      </c>
      <c r="J293" s="64">
        <v>102901</v>
      </c>
      <c r="K293" s="62">
        <f t="shared" si="28"/>
        <v>39380.083333333336</v>
      </c>
      <c r="L293" s="62">
        <f t="shared" si="29"/>
        <v>37228.333333333336</v>
      </c>
      <c r="M293" s="62">
        <f t="shared" si="30"/>
        <v>21220.166666666668</v>
      </c>
      <c r="N293" s="62">
        <f t="shared" si="31"/>
        <v>97828.583333333328</v>
      </c>
      <c r="O293" s="63">
        <f t="shared" ref="O293:O306" si="33">(N293-N281)/N281*100</f>
        <v>0.13143955742142061</v>
      </c>
      <c r="P293" s="65">
        <f t="shared" si="32"/>
        <v>1173943</v>
      </c>
      <c r="Q293" s="63">
        <f t="shared" ref="Q293:Q306" si="34">(P293-P281)/P281*100</f>
        <v>0.13143955742143054</v>
      </c>
    </row>
    <row r="294" spans="1:18" x14ac:dyDescent="0.35">
      <c r="A294" s="38">
        <v>42887</v>
      </c>
      <c r="B294" s="61">
        <v>38092</v>
      </c>
      <c r="C294" s="61">
        <v>38964</v>
      </c>
      <c r="D294" s="61">
        <v>22869</v>
      </c>
      <c r="E294" s="61">
        <v>99925</v>
      </c>
      <c r="G294" s="64">
        <v>50646</v>
      </c>
      <c r="H294" s="64">
        <v>51393</v>
      </c>
      <c r="I294" s="64">
        <v>32132</v>
      </c>
      <c r="J294" s="64">
        <v>134171</v>
      </c>
      <c r="K294" s="62">
        <f t="shared" si="28"/>
        <v>39114.583333333336</v>
      </c>
      <c r="L294" s="62">
        <f t="shared" si="29"/>
        <v>37676.833333333336</v>
      </c>
      <c r="M294" s="62">
        <f t="shared" si="30"/>
        <v>21504</v>
      </c>
      <c r="N294" s="62">
        <f t="shared" si="31"/>
        <v>98295.416666666672</v>
      </c>
      <c r="O294" s="63">
        <f t="shared" si="33"/>
        <v>0.37647186970533747</v>
      </c>
      <c r="P294" s="65">
        <f t="shared" si="32"/>
        <v>1179545</v>
      </c>
      <c r="Q294" s="63">
        <f t="shared" si="34"/>
        <v>0.37647186970533247</v>
      </c>
    </row>
    <row r="295" spans="1:18" x14ac:dyDescent="0.35">
      <c r="A295" s="38">
        <v>42917</v>
      </c>
      <c r="B295" s="61">
        <v>37840</v>
      </c>
      <c r="C295" s="61">
        <v>39118</v>
      </c>
      <c r="D295" s="61">
        <v>23068</v>
      </c>
      <c r="E295" s="61">
        <v>100027</v>
      </c>
      <c r="G295" s="64">
        <v>35792</v>
      </c>
      <c r="H295" s="64">
        <v>36979</v>
      </c>
      <c r="I295" s="64">
        <v>19983</v>
      </c>
      <c r="J295" s="64">
        <v>92754</v>
      </c>
      <c r="K295" s="62">
        <f t="shared" si="28"/>
        <v>38927.833333333336</v>
      </c>
      <c r="L295" s="62">
        <f t="shared" si="29"/>
        <v>37940.333333333336</v>
      </c>
      <c r="M295" s="62">
        <f t="shared" si="30"/>
        <v>21545.833333333332</v>
      </c>
      <c r="N295" s="62">
        <f t="shared" si="31"/>
        <v>98414</v>
      </c>
      <c r="O295" s="63">
        <f t="shared" si="33"/>
        <v>0.5811893600784962</v>
      </c>
      <c r="P295" s="65">
        <f t="shared" si="32"/>
        <v>1180968</v>
      </c>
      <c r="Q295" s="63">
        <f t="shared" si="34"/>
        <v>0.5811893600784912</v>
      </c>
    </row>
    <row r="296" spans="1:18" x14ac:dyDescent="0.35">
      <c r="A296" s="38">
        <v>42948</v>
      </c>
      <c r="B296" s="61">
        <v>37410</v>
      </c>
      <c r="C296" s="61">
        <v>39166</v>
      </c>
      <c r="D296" s="61">
        <v>23215</v>
      </c>
      <c r="E296" s="61">
        <v>99791</v>
      </c>
      <c r="G296" s="64">
        <v>35733</v>
      </c>
      <c r="H296" s="64">
        <v>38118</v>
      </c>
      <c r="I296" s="64">
        <v>22811</v>
      </c>
      <c r="J296" s="64">
        <v>96662</v>
      </c>
      <c r="K296" s="62">
        <f t="shared" si="28"/>
        <v>38660.166666666664</v>
      </c>
      <c r="L296" s="62">
        <f t="shared" si="29"/>
        <v>38083.833333333336</v>
      </c>
      <c r="M296" s="62">
        <f t="shared" si="30"/>
        <v>21816.083333333332</v>
      </c>
      <c r="N296" s="62">
        <f t="shared" si="31"/>
        <v>98560.083333333328</v>
      </c>
      <c r="O296" s="63">
        <f t="shared" si="33"/>
        <v>0.37111277822849309</v>
      </c>
      <c r="P296" s="65">
        <f t="shared" si="32"/>
        <v>1182721</v>
      </c>
      <c r="Q296" s="63">
        <f t="shared" si="34"/>
        <v>0.37111277822850297</v>
      </c>
    </row>
    <row r="297" spans="1:18" x14ac:dyDescent="0.35">
      <c r="A297" s="38">
        <v>42979</v>
      </c>
      <c r="B297" s="61">
        <v>36964</v>
      </c>
      <c r="C297" s="61">
        <v>39181</v>
      </c>
      <c r="D297" s="61">
        <v>23387</v>
      </c>
      <c r="E297" s="61">
        <v>99531</v>
      </c>
      <c r="G297" s="64">
        <v>38147</v>
      </c>
      <c r="H297" s="64">
        <v>39003</v>
      </c>
      <c r="I297" s="64">
        <v>23050</v>
      </c>
      <c r="J297" s="64">
        <v>100200</v>
      </c>
      <c r="K297" s="62">
        <f t="shared" si="28"/>
        <v>38332.75</v>
      </c>
      <c r="L297" s="62">
        <f t="shared" si="29"/>
        <v>38042.666666666664</v>
      </c>
      <c r="M297" s="62">
        <f t="shared" si="30"/>
        <v>21976.666666666668</v>
      </c>
      <c r="N297" s="62">
        <f t="shared" si="31"/>
        <v>98352.083333333328</v>
      </c>
      <c r="O297" s="63">
        <f t="shared" si="33"/>
        <v>4.8573647143394828E-2</v>
      </c>
      <c r="P297" s="65">
        <f t="shared" si="32"/>
        <v>1180225</v>
      </c>
      <c r="Q297" s="63">
        <f t="shared" si="34"/>
        <v>4.8573647143394828E-2</v>
      </c>
    </row>
    <row r="298" spans="1:18" x14ac:dyDescent="0.35">
      <c r="A298" s="38">
        <v>43009</v>
      </c>
      <c r="B298" s="61">
        <v>36636</v>
      </c>
      <c r="C298" s="61">
        <v>39274</v>
      </c>
      <c r="D298" s="61">
        <v>23563</v>
      </c>
      <c r="E298" s="61">
        <v>99473</v>
      </c>
      <c r="G298" s="64">
        <v>36396</v>
      </c>
      <c r="H298" s="64">
        <v>36871</v>
      </c>
      <c r="I298" s="64">
        <v>22496</v>
      </c>
      <c r="J298" s="64">
        <v>95763</v>
      </c>
      <c r="K298" s="62">
        <f t="shared" si="28"/>
        <v>38214.333333333336</v>
      </c>
      <c r="L298" s="62">
        <f t="shared" si="29"/>
        <v>38078.416666666664</v>
      </c>
      <c r="M298" s="62">
        <f t="shared" si="30"/>
        <v>22259.833333333332</v>
      </c>
      <c r="N298" s="62">
        <f t="shared" si="31"/>
        <v>98552.583333333328</v>
      </c>
      <c r="O298" s="63">
        <f t="shared" si="33"/>
        <v>0.33452448824455172</v>
      </c>
      <c r="P298" s="65">
        <f t="shared" si="32"/>
        <v>1182631</v>
      </c>
      <c r="Q298" s="63">
        <f t="shared" si="34"/>
        <v>0.33452448824455666</v>
      </c>
    </row>
    <row r="299" spans="1:18" x14ac:dyDescent="0.35">
      <c r="A299" s="38">
        <v>43040</v>
      </c>
      <c r="B299" s="61">
        <v>36394</v>
      </c>
      <c r="C299" s="61">
        <v>39451</v>
      </c>
      <c r="D299" s="61">
        <v>23719</v>
      </c>
      <c r="E299" s="61">
        <v>99565</v>
      </c>
      <c r="G299" s="64">
        <v>36929</v>
      </c>
      <c r="H299" s="64">
        <v>40748</v>
      </c>
      <c r="I299" s="64">
        <v>23688</v>
      </c>
      <c r="J299" s="64">
        <v>101365</v>
      </c>
      <c r="K299" s="62">
        <f t="shared" si="28"/>
        <v>37970.75</v>
      </c>
      <c r="L299" s="62">
        <f t="shared" si="29"/>
        <v>38346.083333333336</v>
      </c>
      <c r="M299" s="62">
        <f t="shared" si="30"/>
        <v>22438.083333333332</v>
      </c>
      <c r="N299" s="62">
        <f t="shared" si="31"/>
        <v>98754.916666666672</v>
      </c>
      <c r="O299" s="63">
        <f t="shared" si="33"/>
        <v>0.51510365687125348</v>
      </c>
      <c r="P299" s="65">
        <f t="shared" si="32"/>
        <v>1185059</v>
      </c>
      <c r="Q299" s="63">
        <f t="shared" si="34"/>
        <v>0.5151036568712436</v>
      </c>
    </row>
    <row r="300" spans="1:18" x14ac:dyDescent="0.35">
      <c r="A300" s="38">
        <v>43070</v>
      </c>
      <c r="B300" s="61">
        <v>36270</v>
      </c>
      <c r="C300" s="61">
        <v>39643</v>
      </c>
      <c r="D300" s="61">
        <v>23844</v>
      </c>
      <c r="E300" s="61">
        <v>99756</v>
      </c>
      <c r="G300" s="64">
        <v>36748</v>
      </c>
      <c r="H300" s="64">
        <v>40429</v>
      </c>
      <c r="I300" s="64">
        <v>25643</v>
      </c>
      <c r="J300" s="64">
        <v>102820</v>
      </c>
      <c r="K300" s="62">
        <f t="shared" si="28"/>
        <v>37501</v>
      </c>
      <c r="L300" s="62">
        <f t="shared" si="29"/>
        <v>38803.833333333336</v>
      </c>
      <c r="M300" s="62">
        <f t="shared" si="30"/>
        <v>22788.166666666668</v>
      </c>
      <c r="N300" s="62">
        <f t="shared" si="31"/>
        <v>99093</v>
      </c>
      <c r="O300" s="63">
        <f t="shared" si="33"/>
        <v>0.93223770151587304</v>
      </c>
      <c r="P300" s="65">
        <f t="shared" si="32"/>
        <v>1189116</v>
      </c>
      <c r="Q300" s="63">
        <f t="shared" si="34"/>
        <v>0.93223770151587304</v>
      </c>
    </row>
    <row r="301" spans="1:18" x14ac:dyDescent="0.35">
      <c r="A301" s="71">
        <v>43101</v>
      </c>
      <c r="B301" s="72"/>
      <c r="C301" s="72"/>
      <c r="D301" s="72"/>
      <c r="E301" s="72"/>
      <c r="F301" s="73"/>
      <c r="G301" s="74">
        <v>31860</v>
      </c>
      <c r="H301" s="74">
        <v>37889</v>
      </c>
      <c r="I301" s="74">
        <v>18802</v>
      </c>
      <c r="J301" s="75">
        <v>88551</v>
      </c>
      <c r="K301" s="76">
        <f t="shared" si="28"/>
        <v>37246</v>
      </c>
      <c r="L301" s="76">
        <f t="shared" si="29"/>
        <v>39117.333333333336</v>
      </c>
      <c r="M301" s="76">
        <f t="shared" si="30"/>
        <v>23033.083333333332</v>
      </c>
      <c r="N301" s="76">
        <f t="shared" si="31"/>
        <v>99396.416666666672</v>
      </c>
      <c r="O301" s="77">
        <f t="shared" si="33"/>
        <v>1.1951606471701204</v>
      </c>
      <c r="P301" s="78">
        <f t="shared" si="32"/>
        <v>1192757</v>
      </c>
      <c r="Q301" s="77">
        <f t="shared" si="34"/>
        <v>1.1951606471701153</v>
      </c>
      <c r="R301" s="59" t="s">
        <v>54</v>
      </c>
    </row>
    <row r="302" spans="1:18" x14ac:dyDescent="0.35">
      <c r="A302" s="38">
        <v>43132</v>
      </c>
      <c r="G302" s="68">
        <v>34490</v>
      </c>
      <c r="H302" s="68">
        <v>39800</v>
      </c>
      <c r="I302" s="68">
        <v>21709</v>
      </c>
      <c r="J302" s="69">
        <v>95999</v>
      </c>
      <c r="K302" s="62">
        <f t="shared" si="28"/>
        <v>37225.166666666664</v>
      </c>
      <c r="L302" s="62">
        <f t="shared" si="29"/>
        <v>39475.916666666664</v>
      </c>
      <c r="M302" s="62">
        <f t="shared" si="30"/>
        <v>23276.5</v>
      </c>
      <c r="N302" s="62">
        <f t="shared" si="31"/>
        <v>99977.583333333328</v>
      </c>
      <c r="O302" s="63">
        <f t="shared" si="33"/>
        <v>2.431500650585869</v>
      </c>
      <c r="P302" s="65">
        <f t="shared" si="32"/>
        <v>1199731</v>
      </c>
      <c r="Q302" s="63">
        <f t="shared" si="34"/>
        <v>2.431500650585869</v>
      </c>
    </row>
    <row r="303" spans="1:18" x14ac:dyDescent="0.35">
      <c r="A303" s="38">
        <v>43160</v>
      </c>
      <c r="G303" s="69">
        <v>36120</v>
      </c>
      <c r="H303" s="68">
        <v>45525</v>
      </c>
      <c r="I303" s="68">
        <v>25343</v>
      </c>
      <c r="J303" s="69">
        <v>106988</v>
      </c>
      <c r="K303" s="62">
        <f t="shared" si="28"/>
        <v>36987.5</v>
      </c>
      <c r="L303" s="62">
        <f t="shared" si="29"/>
        <v>39812.666666666664</v>
      </c>
      <c r="M303" s="62">
        <f t="shared" si="30"/>
        <v>23308.916666666668</v>
      </c>
      <c r="N303" s="62">
        <f t="shared" si="31"/>
        <v>100109.08333333333</v>
      </c>
      <c r="O303" s="63">
        <f t="shared" si="33"/>
        <v>2.4876508979226108</v>
      </c>
      <c r="P303" s="65">
        <f t="shared" si="32"/>
        <v>1201309</v>
      </c>
      <c r="Q303" s="63">
        <f t="shared" si="34"/>
        <v>2.4876508979226211</v>
      </c>
    </row>
    <row r="304" spans="1:18" x14ac:dyDescent="0.35">
      <c r="A304" s="38">
        <v>43191</v>
      </c>
      <c r="G304" s="69">
        <v>27533</v>
      </c>
      <c r="H304" s="69">
        <v>36159</v>
      </c>
      <c r="I304" s="69">
        <v>19238</v>
      </c>
      <c r="J304" s="69">
        <v>82930</v>
      </c>
      <c r="K304" s="62">
        <f t="shared" si="28"/>
        <v>36603</v>
      </c>
      <c r="L304" s="62">
        <f t="shared" si="29"/>
        <v>40211.916666666664</v>
      </c>
      <c r="M304" s="62">
        <f t="shared" si="30"/>
        <v>23277.083333333332</v>
      </c>
      <c r="N304" s="62">
        <f t="shared" si="31"/>
        <v>100092</v>
      </c>
      <c r="O304" s="63">
        <f t="shared" si="33"/>
        <v>2.8594330461054676</v>
      </c>
      <c r="P304" s="65">
        <f t="shared" si="32"/>
        <v>1201104</v>
      </c>
      <c r="Q304" s="63">
        <f t="shared" si="34"/>
        <v>2.8594330461054676</v>
      </c>
    </row>
    <row r="305" spans="1:18" x14ac:dyDescent="0.35">
      <c r="A305" s="38">
        <v>43221</v>
      </c>
      <c r="G305" s="70">
        <v>32786</v>
      </c>
      <c r="H305" s="70">
        <v>42973</v>
      </c>
      <c r="I305" s="70">
        <v>24995</v>
      </c>
      <c r="J305" s="70">
        <v>100754</v>
      </c>
      <c r="K305" s="62">
        <f t="shared" si="28"/>
        <v>36098.333333333336</v>
      </c>
      <c r="L305" s="62">
        <f t="shared" si="29"/>
        <v>40490.583333333336</v>
      </c>
      <c r="M305" s="62">
        <f t="shared" si="30"/>
        <v>23324.166666666668</v>
      </c>
      <c r="N305" s="62">
        <f t="shared" si="31"/>
        <v>99913.083333333328</v>
      </c>
      <c r="O305" s="63">
        <f t="shared" si="33"/>
        <v>2.1307678481834298</v>
      </c>
      <c r="P305" s="65">
        <f t="shared" si="32"/>
        <v>1198957</v>
      </c>
      <c r="Q305" s="63">
        <f t="shared" si="34"/>
        <v>2.1307678481834298</v>
      </c>
    </row>
    <row r="306" spans="1:18" x14ac:dyDescent="0.35">
      <c r="A306" s="38">
        <v>43252</v>
      </c>
      <c r="G306" s="70">
        <v>41561</v>
      </c>
      <c r="H306" s="70">
        <v>56162</v>
      </c>
      <c r="I306" s="70">
        <v>32577</v>
      </c>
      <c r="J306" s="70">
        <v>130300</v>
      </c>
      <c r="K306" s="62">
        <f t="shared" si="28"/>
        <v>35341.25</v>
      </c>
      <c r="L306" s="62">
        <f t="shared" si="29"/>
        <v>40888</v>
      </c>
      <c r="M306" s="62">
        <f t="shared" si="30"/>
        <v>23361.25</v>
      </c>
      <c r="N306" s="62">
        <f t="shared" si="31"/>
        <v>99590.5</v>
      </c>
      <c r="O306" s="63">
        <f t="shared" si="33"/>
        <v>1.3175419335421661</v>
      </c>
      <c r="P306" s="65">
        <f t="shared" ref="P306:P312" si="35">SUM(J295:J306)</f>
        <v>1195086</v>
      </c>
      <c r="Q306" s="63">
        <f t="shared" si="34"/>
        <v>1.3175419335421708</v>
      </c>
    </row>
    <row r="307" spans="1:18" x14ac:dyDescent="0.35">
      <c r="A307" s="38">
        <v>43282</v>
      </c>
      <c r="G307" s="70">
        <v>28547</v>
      </c>
      <c r="H307" s="70">
        <v>36625</v>
      </c>
      <c r="I307" s="70">
        <v>20379</v>
      </c>
      <c r="J307" s="70">
        <v>85551</v>
      </c>
      <c r="K307" s="62">
        <f>AVERAGE(G296:G307)</f>
        <v>34737.5</v>
      </c>
      <c r="L307" s="62">
        <f t="shared" si="29"/>
        <v>40858.5</v>
      </c>
      <c r="M307" s="62">
        <f t="shared" si="30"/>
        <v>23394.25</v>
      </c>
      <c r="N307" s="62">
        <f t="shared" si="31"/>
        <v>98990.25</v>
      </c>
      <c r="O307" s="63">
        <f>(N307-N295)/N295*100</f>
        <v>0.58553661064482698</v>
      </c>
      <c r="P307" s="65">
        <f t="shared" si="35"/>
        <v>1187883</v>
      </c>
      <c r="Q307" s="63">
        <f>(P307-P295)/P295*100</f>
        <v>0.58553661064482698</v>
      </c>
    </row>
    <row r="308" spans="1:18" x14ac:dyDescent="0.35">
      <c r="A308" s="38">
        <v>43313</v>
      </c>
      <c r="G308" s="85">
        <v>30940</v>
      </c>
      <c r="H308" s="85">
        <v>41271</v>
      </c>
      <c r="I308" s="85">
        <f>J308-G308-H308</f>
        <v>23010</v>
      </c>
      <c r="J308" s="85">
        <v>95221</v>
      </c>
      <c r="K308" s="62">
        <f>AVERAGE(G297:G308)</f>
        <v>34338.083333333336</v>
      </c>
      <c r="L308" s="62">
        <f t="shared" ref="L308:N309" si="36">AVERAGE(H297:H308)</f>
        <v>41121.25</v>
      </c>
      <c r="M308" s="62">
        <f t="shared" si="36"/>
        <v>23410.833333333332</v>
      </c>
      <c r="N308" s="62">
        <f t="shared" si="36"/>
        <v>98870.166666666672</v>
      </c>
      <c r="O308" s="63">
        <f>(N308-N296)/N296*100</f>
        <v>0.31461350563658852</v>
      </c>
      <c r="P308" s="65">
        <f t="shared" si="35"/>
        <v>1186442</v>
      </c>
      <c r="Q308" s="63">
        <f>(P308-P296)/P296*100</f>
        <v>0.31461350563657869</v>
      </c>
      <c r="R308" s="59" t="s">
        <v>59</v>
      </c>
    </row>
    <row r="309" spans="1:18" x14ac:dyDescent="0.35">
      <c r="A309" s="38">
        <v>43344</v>
      </c>
      <c r="G309" s="86">
        <v>30487</v>
      </c>
      <c r="H309" s="86">
        <v>41420</v>
      </c>
      <c r="I309" s="66">
        <f>J309-G309-H309</f>
        <v>22804</v>
      </c>
      <c r="J309" s="86">
        <v>94711</v>
      </c>
      <c r="K309" s="62">
        <f>AVERAGE(G298:G309)</f>
        <v>33699.75</v>
      </c>
      <c r="L309" s="62">
        <f t="shared" si="36"/>
        <v>41322.666666666664</v>
      </c>
      <c r="M309" s="62">
        <f t="shared" si="36"/>
        <v>23390.333333333332</v>
      </c>
      <c r="N309" s="62">
        <f t="shared" si="36"/>
        <v>98412.75</v>
      </c>
      <c r="O309" s="63">
        <f>(N309-N297)/N297*100</f>
        <v>6.1683153635964182E-2</v>
      </c>
      <c r="P309" s="65">
        <f t="shared" si="35"/>
        <v>1180953</v>
      </c>
      <c r="Q309" s="63">
        <f>(P309-P297)/P297*100</f>
        <v>6.1683153635959248E-2</v>
      </c>
      <c r="R309" s="59" t="s">
        <v>60</v>
      </c>
    </row>
    <row r="310" spans="1:18" x14ac:dyDescent="0.35">
      <c r="A310" s="38">
        <v>43374</v>
      </c>
      <c r="G310" s="86">
        <v>27802</v>
      </c>
      <c r="H310" s="86">
        <v>39849</v>
      </c>
      <c r="I310" s="66">
        <f>J310-G310-H310</f>
        <v>23067</v>
      </c>
      <c r="J310" s="86">
        <v>90718</v>
      </c>
      <c r="K310" s="62">
        <f>AVERAGE(G299:G310)</f>
        <v>32983.583333333336</v>
      </c>
      <c r="L310" s="62">
        <f>AVERAGE(H299:H310)</f>
        <v>41570.833333333336</v>
      </c>
      <c r="M310" s="62">
        <f>AVERAGE(I299:I310)</f>
        <v>23437.916666666668</v>
      </c>
      <c r="N310" s="62">
        <f>AVERAGE(J299:J310)</f>
        <v>97992.333333333328</v>
      </c>
      <c r="O310" s="63">
        <f>(N310-N298)/N298*100</f>
        <v>-0.5684782489212612</v>
      </c>
      <c r="P310" s="65">
        <f t="shared" si="35"/>
        <v>1175908</v>
      </c>
      <c r="Q310" s="63">
        <f>(P310-P298)/P298*100</f>
        <v>-0.5684782489212612</v>
      </c>
      <c r="R310" s="59" t="s">
        <v>61</v>
      </c>
    </row>
    <row r="311" spans="1:18" x14ac:dyDescent="0.35">
      <c r="A311" s="38">
        <v>43405</v>
      </c>
      <c r="G311" s="88">
        <v>29250</v>
      </c>
      <c r="H311" s="60"/>
      <c r="I311" s="60"/>
      <c r="J311" s="88">
        <v>93860</v>
      </c>
      <c r="K311" s="62">
        <f t="shared" ref="K311" si="37">AVERAGE(G300:G311)</f>
        <v>32343.666666666668</v>
      </c>
      <c r="L311" s="62"/>
      <c r="M311" s="60"/>
      <c r="N311" s="62">
        <f t="shared" ref="N311" si="38">AVERAGE(J300:J311)</f>
        <v>97366.916666666672</v>
      </c>
      <c r="O311" s="63">
        <f t="shared" ref="O311:O312" si="39">(N311-N299)/N299*100</f>
        <v>-1.4054996417899868</v>
      </c>
      <c r="P311" s="65">
        <f t="shared" si="35"/>
        <v>1168403</v>
      </c>
      <c r="Q311" s="63">
        <f t="shared" ref="Q311:Q312" si="40">(P311-P299)/P299*100</f>
        <v>-1.4054996417899868</v>
      </c>
      <c r="R311" s="10" t="s">
        <v>63</v>
      </c>
    </row>
    <row r="312" spans="1:18" x14ac:dyDescent="0.35">
      <c r="A312" s="38">
        <v>43435</v>
      </c>
      <c r="J312" s="87">
        <v>87528</v>
      </c>
      <c r="K312" s="62"/>
      <c r="N312" s="62">
        <f>AVERAGE(J301:J312)</f>
        <v>96092.583333333328</v>
      </c>
      <c r="O312" s="63">
        <f t="shared" si="39"/>
        <v>-3.0278795340404181</v>
      </c>
      <c r="P312" s="65">
        <f t="shared" si="35"/>
        <v>1153111</v>
      </c>
      <c r="Q312" s="63">
        <f t="shared" si="40"/>
        <v>-3.0278795340404132</v>
      </c>
      <c r="R312" s="10" t="s">
        <v>62</v>
      </c>
    </row>
    <row r="313" spans="1:18" x14ac:dyDescent="0.35">
      <c r="A313" s="38">
        <v>43466</v>
      </c>
      <c r="G313" s="67"/>
      <c r="H313" s="67"/>
      <c r="I313" s="67"/>
      <c r="J313" s="67"/>
      <c r="K313" s="67"/>
      <c r="L313" s="67"/>
      <c r="M313" s="67"/>
    </row>
    <row r="314" spans="1:18" x14ac:dyDescent="0.35">
      <c r="A314" s="38">
        <v>43497</v>
      </c>
    </row>
    <row r="315" spans="1:18" x14ac:dyDescent="0.35">
      <c r="A315" s="38">
        <v>43525</v>
      </c>
    </row>
    <row r="316" spans="1:18" x14ac:dyDescent="0.35">
      <c r="A316" s="38">
        <v>43556</v>
      </c>
    </row>
    <row r="317" spans="1:18" x14ac:dyDescent="0.35">
      <c r="A317" s="38">
        <v>43586</v>
      </c>
    </row>
    <row r="318" spans="1:18" x14ac:dyDescent="0.35">
      <c r="A318" s="38">
        <v>43617</v>
      </c>
    </row>
  </sheetData>
  <mergeCells count="4">
    <mergeCell ref="AB5:AC5"/>
    <mergeCell ref="Y8:Z8"/>
    <mergeCell ref="AB8:AC8"/>
    <mergeCell ref="AE8:AG8"/>
  </mergeCells>
  <hyperlinks>
    <hyperlink ref="R11" r:id="rId1" xr:uid="{00000000-0004-0000-0100-000000000000}"/>
    <hyperlink ref="R301" r:id="rId2" xr:uid="{00000000-0004-0000-0100-000001000000}"/>
    <hyperlink ref="R308" r:id="rId3" xr:uid="{00000000-0004-0000-0100-000002000000}"/>
    <hyperlink ref="R309" r:id="rId4" xr:uid="{00000000-0004-0000-0100-000003000000}"/>
    <hyperlink ref="R310" r:id="rId5" xr:uid="{00000000-0004-0000-0100-000004000000}"/>
  </hyperlinks>
  <printOptions horizontalCentered="1"/>
  <pageMargins left="0.5" right="0.5" top="0.5" bottom="0.5" header="0.5" footer="0.5"/>
  <pageSetup paperSize="9" scale="85" orientation="portrait" r:id="rId6"/>
  <headerFooter alignWithMargins="0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"/>
  <sheetViews>
    <sheetView workbookViewId="0"/>
  </sheetViews>
  <sheetFormatPr defaultRowHeight="12.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9"/>
  <sheetViews>
    <sheetView workbookViewId="0">
      <pane xSplit="1" ySplit="7" topLeftCell="B80" activePane="bottomRight" state="frozen"/>
      <selection pane="topRight" activeCell="B1" sqref="B1"/>
      <selection pane="bottomLeft" activeCell="A11" sqref="A11"/>
      <selection pane="bottomRight" activeCell="J85" sqref="J85"/>
    </sheetView>
  </sheetViews>
  <sheetFormatPr defaultColWidth="14.7265625" defaultRowHeight="10" x14ac:dyDescent="0.2"/>
  <cols>
    <col min="1" max="1" width="9.54296875" style="113" customWidth="1"/>
    <col min="2" max="3" width="15" style="114" customWidth="1"/>
    <col min="4" max="5" width="15" style="115" customWidth="1"/>
    <col min="6" max="7" width="15" style="116" customWidth="1"/>
    <col min="8" max="9" width="15" style="115" customWidth="1"/>
    <col min="10" max="10" width="23.453125" style="113" customWidth="1"/>
    <col min="11" max="11" width="14.7265625" style="117"/>
    <col min="12" max="12" width="14.7265625" style="115"/>
    <col min="13" max="16384" width="14.7265625" style="113"/>
  </cols>
  <sheetData>
    <row r="1" spans="1:13" ht="10.5" x14ac:dyDescent="0.25">
      <c r="A1" s="129" t="s">
        <v>13</v>
      </c>
    </row>
    <row r="3" spans="1:13" ht="12.75" customHeight="1" x14ac:dyDescent="0.2">
      <c r="B3" s="144" t="s">
        <v>86</v>
      </c>
      <c r="C3" s="118"/>
      <c r="D3" s="118"/>
      <c r="E3" s="118"/>
      <c r="F3" s="118"/>
      <c r="G3" s="143" t="s">
        <v>83</v>
      </c>
      <c r="H3" s="120"/>
      <c r="I3" s="120"/>
    </row>
    <row r="4" spans="1:13" x14ac:dyDescent="0.2">
      <c r="B4" s="136" t="s">
        <v>89</v>
      </c>
      <c r="C4" s="118"/>
      <c r="D4" s="118"/>
      <c r="E4" s="118"/>
      <c r="F4" s="118"/>
      <c r="G4" s="119"/>
      <c r="H4" s="153" t="s">
        <v>90</v>
      </c>
      <c r="I4" s="153"/>
    </row>
    <row r="5" spans="1:13" ht="23.25" customHeight="1" x14ac:dyDescent="0.2">
      <c r="B5" s="121" t="s">
        <v>91</v>
      </c>
      <c r="C5" s="121" t="s">
        <v>92</v>
      </c>
      <c r="D5" s="121" t="s">
        <v>92</v>
      </c>
      <c r="E5" s="122"/>
      <c r="F5" s="119"/>
      <c r="G5" s="123" t="s">
        <v>76</v>
      </c>
      <c r="H5" s="121" t="s">
        <v>92</v>
      </c>
      <c r="I5" s="121" t="s">
        <v>92</v>
      </c>
    </row>
    <row r="6" spans="1:13" s="124" customFormat="1" ht="42" x14ac:dyDescent="0.25">
      <c r="B6" s="135" t="s">
        <v>84</v>
      </c>
      <c r="C6" s="135" t="s">
        <v>65</v>
      </c>
      <c r="D6" s="135" t="s">
        <v>85</v>
      </c>
      <c r="E6" s="135"/>
      <c r="F6" s="135"/>
      <c r="G6" s="135" t="s">
        <v>87</v>
      </c>
      <c r="H6" s="135" t="s">
        <v>77</v>
      </c>
      <c r="I6" s="135" t="s">
        <v>78</v>
      </c>
      <c r="K6" s="127"/>
      <c r="L6" s="128"/>
    </row>
    <row r="7" spans="1:13" ht="24.75" customHeight="1" x14ac:dyDescent="0.25">
      <c r="A7" s="129" t="s">
        <v>0</v>
      </c>
      <c r="B7" s="125" t="s">
        <v>34</v>
      </c>
      <c r="C7" s="125" t="s">
        <v>34</v>
      </c>
      <c r="D7" s="137" t="s">
        <v>34</v>
      </c>
      <c r="E7" s="137"/>
      <c r="F7" s="138" t="s">
        <v>18</v>
      </c>
      <c r="G7" s="126" t="s">
        <v>88</v>
      </c>
      <c r="H7" s="126" t="s">
        <v>88</v>
      </c>
      <c r="I7" s="139" t="s">
        <v>34</v>
      </c>
    </row>
    <row r="8" spans="1:13" x14ac:dyDescent="0.2">
      <c r="A8" s="130">
        <v>34335</v>
      </c>
      <c r="B8" s="114">
        <v>35596</v>
      </c>
      <c r="F8" s="140">
        <v>37865</v>
      </c>
      <c r="G8" s="141">
        <v>69</v>
      </c>
      <c r="M8" s="115"/>
    </row>
    <row r="9" spans="1:13" x14ac:dyDescent="0.2">
      <c r="A9" s="130">
        <v>34366</v>
      </c>
      <c r="B9" s="114">
        <v>47131</v>
      </c>
      <c r="F9" s="140">
        <v>37956</v>
      </c>
      <c r="G9" s="141">
        <v>71.599999999999994</v>
      </c>
      <c r="M9" s="115"/>
    </row>
    <row r="10" spans="1:13" x14ac:dyDescent="0.2">
      <c r="A10" s="130">
        <v>34394</v>
      </c>
      <c r="B10" s="114">
        <v>56816</v>
      </c>
      <c r="F10" s="140">
        <v>38047</v>
      </c>
      <c r="G10" s="141">
        <v>71.3</v>
      </c>
      <c r="M10" s="115"/>
    </row>
    <row r="11" spans="1:13" x14ac:dyDescent="0.2">
      <c r="A11" s="130">
        <v>34425</v>
      </c>
      <c r="B11" s="114">
        <v>43243</v>
      </c>
      <c r="F11" s="140">
        <v>38139</v>
      </c>
      <c r="G11" s="141">
        <v>70.599999999999994</v>
      </c>
      <c r="M11" s="115"/>
    </row>
    <row r="12" spans="1:13" x14ac:dyDescent="0.2">
      <c r="A12" s="130">
        <v>34455</v>
      </c>
      <c r="B12" s="114">
        <v>52678</v>
      </c>
      <c r="F12" s="140">
        <v>38231</v>
      </c>
      <c r="G12" s="141">
        <v>70.599999999999994</v>
      </c>
      <c r="H12" s="115">
        <f>((G12-G8)/G8)*100</f>
        <v>2.3188405797101366</v>
      </c>
      <c r="I12" s="115">
        <f t="shared" ref="I12:I43" si="0">VLOOKUP(F:F,A:D,4,FALSE)</f>
        <v>3.4207041945726373</v>
      </c>
      <c r="M12" s="115"/>
    </row>
    <row r="13" spans="1:13" x14ac:dyDescent="0.2">
      <c r="A13" s="130">
        <v>34486</v>
      </c>
      <c r="B13" s="114">
        <v>64189</v>
      </c>
      <c r="F13" s="140">
        <v>38322</v>
      </c>
      <c r="G13" s="141">
        <v>71.8</v>
      </c>
      <c r="H13" s="115">
        <f t="shared" ref="H13:H70" si="1">((G13-G9)/G9)*100</f>
        <v>0.27932960893855147</v>
      </c>
      <c r="I13" s="115">
        <f t="shared" si="0"/>
        <v>1.534980587766436</v>
      </c>
      <c r="M13" s="115"/>
    </row>
    <row r="14" spans="1:13" x14ac:dyDescent="0.2">
      <c r="A14" s="130">
        <v>34516</v>
      </c>
      <c r="B14" s="114">
        <v>48580</v>
      </c>
      <c r="F14" s="140">
        <v>38412</v>
      </c>
      <c r="G14" s="141">
        <v>71.7</v>
      </c>
      <c r="H14" s="115">
        <f t="shared" si="1"/>
        <v>0.56100981767181723</v>
      </c>
      <c r="I14" s="115">
        <f t="shared" si="0"/>
        <v>0.6880040908351347</v>
      </c>
      <c r="M14" s="115"/>
    </row>
    <row r="15" spans="1:13" x14ac:dyDescent="0.2">
      <c r="A15" s="130">
        <v>34547</v>
      </c>
      <c r="B15" s="114">
        <v>52627</v>
      </c>
      <c r="F15" s="140">
        <v>38504</v>
      </c>
      <c r="G15" s="141">
        <v>72.2</v>
      </c>
      <c r="H15" s="115">
        <f t="shared" si="1"/>
        <v>2.2662889518413722</v>
      </c>
      <c r="I15" s="115">
        <f t="shared" si="0"/>
        <v>5.0744764020902773</v>
      </c>
      <c r="M15" s="115"/>
    </row>
    <row r="16" spans="1:13" x14ac:dyDescent="0.2">
      <c r="A16" s="130">
        <v>34578</v>
      </c>
      <c r="B16" s="114">
        <v>52040</v>
      </c>
      <c r="F16" s="140">
        <v>38596</v>
      </c>
      <c r="G16" s="141">
        <v>72.099999999999994</v>
      </c>
      <c r="H16" s="115">
        <f t="shared" si="1"/>
        <v>2.1246458923512748</v>
      </c>
      <c r="I16" s="115">
        <f t="shared" si="0"/>
        <v>4.956992989608711</v>
      </c>
      <c r="M16" s="115"/>
    </row>
    <row r="17" spans="1:13" x14ac:dyDescent="0.2">
      <c r="A17" s="130">
        <v>34608</v>
      </c>
      <c r="B17" s="114">
        <v>52722</v>
      </c>
      <c r="F17" s="140">
        <v>38687</v>
      </c>
      <c r="G17" s="141">
        <v>73.5</v>
      </c>
      <c r="H17" s="115">
        <f t="shared" si="1"/>
        <v>2.3676880222841268</v>
      </c>
      <c r="I17" s="115">
        <f t="shared" si="0"/>
        <v>0.37604456824512533</v>
      </c>
      <c r="M17" s="115"/>
    </row>
    <row r="18" spans="1:13" x14ac:dyDescent="0.2">
      <c r="A18" s="130">
        <v>34639</v>
      </c>
      <c r="B18" s="114">
        <v>59289</v>
      </c>
      <c r="F18" s="140">
        <v>38777</v>
      </c>
      <c r="G18" s="141">
        <v>74.3</v>
      </c>
      <c r="H18" s="115">
        <f t="shared" si="1"/>
        <v>3.6262203626220284</v>
      </c>
      <c r="I18" s="115">
        <f t="shared" si="0"/>
        <v>0.59789007133128647</v>
      </c>
      <c r="M18" s="115"/>
    </row>
    <row r="19" spans="1:13" x14ac:dyDescent="0.2">
      <c r="A19" s="130">
        <v>34669</v>
      </c>
      <c r="B19" s="114">
        <v>51345</v>
      </c>
      <c r="C19" s="114">
        <f>SUM(B8:B19)</f>
        <v>616256</v>
      </c>
      <c r="F19" s="140">
        <v>38869</v>
      </c>
      <c r="G19" s="141">
        <v>77</v>
      </c>
      <c r="H19" s="115">
        <f t="shared" si="1"/>
        <v>6.6481994459833755</v>
      </c>
      <c r="I19" s="115">
        <f t="shared" si="0"/>
        <v>-5.5773655098144799</v>
      </c>
      <c r="M19" s="115"/>
    </row>
    <row r="20" spans="1:13" x14ac:dyDescent="0.2">
      <c r="A20" s="130">
        <v>34700</v>
      </c>
      <c r="B20" s="114">
        <v>43276</v>
      </c>
      <c r="C20" s="114">
        <f t="shared" ref="C20:C83" si="2">SUM(B9:B20)</f>
        <v>623936</v>
      </c>
      <c r="D20" s="115">
        <f>((B20-B8)/B8)*100</f>
        <v>21.575457916619843</v>
      </c>
      <c r="E20" s="131"/>
      <c r="F20" s="140">
        <v>38961</v>
      </c>
      <c r="G20" s="141">
        <v>78.400000000000006</v>
      </c>
      <c r="H20" s="115">
        <f t="shared" si="1"/>
        <v>8.7378640776699203</v>
      </c>
      <c r="I20" s="115">
        <f t="shared" si="0"/>
        <v>-5.2664613927048789</v>
      </c>
      <c r="M20" s="115"/>
    </row>
    <row r="21" spans="1:13" x14ac:dyDescent="0.2">
      <c r="A21" s="130">
        <v>34731</v>
      </c>
      <c r="B21" s="114">
        <v>49821</v>
      </c>
      <c r="C21" s="114">
        <f t="shared" si="2"/>
        <v>626626</v>
      </c>
      <c r="D21" s="115">
        <f t="shared" ref="D21:D84" si="3">((B21-B9)/B9)*100</f>
        <v>5.7074961278139646</v>
      </c>
      <c r="E21" s="131"/>
      <c r="F21" s="140">
        <v>39052</v>
      </c>
      <c r="G21" s="141">
        <v>79.8</v>
      </c>
      <c r="H21" s="115">
        <f t="shared" si="1"/>
        <v>8.5714285714285676</v>
      </c>
      <c r="I21" s="115">
        <f t="shared" si="0"/>
        <v>-2.792739382166328</v>
      </c>
      <c r="M21" s="115"/>
    </row>
    <row r="22" spans="1:13" x14ac:dyDescent="0.2">
      <c r="A22" s="130">
        <v>34759</v>
      </c>
      <c r="B22" s="114">
        <v>61291</v>
      </c>
      <c r="C22" s="114">
        <f t="shared" si="2"/>
        <v>631101</v>
      </c>
      <c r="D22" s="115">
        <f t="shared" si="3"/>
        <v>7.8763024500140801</v>
      </c>
      <c r="E22" s="131"/>
      <c r="F22" s="140">
        <v>39142</v>
      </c>
      <c r="G22" s="141">
        <v>80.5</v>
      </c>
      <c r="H22" s="115">
        <f t="shared" si="1"/>
        <v>8.3445491251682409</v>
      </c>
      <c r="I22" s="115">
        <f t="shared" si="0"/>
        <v>8.3023543990086743</v>
      </c>
      <c r="M22" s="115"/>
    </row>
    <row r="23" spans="1:13" x14ac:dyDescent="0.2">
      <c r="A23" s="130">
        <v>34790</v>
      </c>
      <c r="B23" s="114">
        <v>44221</v>
      </c>
      <c r="C23" s="114">
        <f t="shared" si="2"/>
        <v>632079</v>
      </c>
      <c r="D23" s="115">
        <f t="shared" si="3"/>
        <v>2.2616377217121846</v>
      </c>
      <c r="E23" s="131"/>
      <c r="F23" s="140">
        <v>39234</v>
      </c>
      <c r="G23" s="141">
        <v>84.1</v>
      </c>
      <c r="H23" s="115">
        <f t="shared" si="1"/>
        <v>9.2207792207792121</v>
      </c>
      <c r="I23" s="115">
        <f t="shared" si="0"/>
        <v>8.9675265428002646</v>
      </c>
      <c r="M23" s="115"/>
    </row>
    <row r="24" spans="1:13" x14ac:dyDescent="0.2">
      <c r="A24" s="130">
        <v>34820</v>
      </c>
      <c r="B24" s="114">
        <v>64567</v>
      </c>
      <c r="C24" s="114">
        <f t="shared" si="2"/>
        <v>643968</v>
      </c>
      <c r="D24" s="115">
        <f t="shared" si="3"/>
        <v>22.569193970917649</v>
      </c>
      <c r="E24" s="131"/>
      <c r="F24" s="140">
        <v>39326</v>
      </c>
      <c r="G24" s="141">
        <v>87.1</v>
      </c>
      <c r="H24" s="115">
        <f t="shared" si="1"/>
        <v>11.096938775510189</v>
      </c>
      <c r="I24" s="115">
        <f t="shared" si="0"/>
        <v>4.3703824084607401</v>
      </c>
      <c r="M24" s="115"/>
    </row>
    <row r="25" spans="1:13" x14ac:dyDescent="0.2">
      <c r="A25" s="130">
        <v>34851</v>
      </c>
      <c r="B25" s="114">
        <v>65183</v>
      </c>
      <c r="C25" s="114">
        <f t="shared" si="2"/>
        <v>644962</v>
      </c>
      <c r="D25" s="115">
        <f t="shared" si="3"/>
        <v>1.5485519325741171</v>
      </c>
      <c r="E25" s="131"/>
      <c r="F25" s="140">
        <v>39417</v>
      </c>
      <c r="G25" s="141">
        <v>90.4</v>
      </c>
      <c r="H25" s="115">
        <f t="shared" si="1"/>
        <v>13.283208020050136</v>
      </c>
      <c r="I25" s="115">
        <f t="shared" si="0"/>
        <v>11.921414946212838</v>
      </c>
      <c r="M25" s="115"/>
    </row>
    <row r="26" spans="1:13" x14ac:dyDescent="0.2">
      <c r="A26" s="130">
        <v>34881</v>
      </c>
      <c r="B26" s="114">
        <v>47033</v>
      </c>
      <c r="C26" s="114">
        <f t="shared" si="2"/>
        <v>643415</v>
      </c>
      <c r="D26" s="115">
        <f t="shared" si="3"/>
        <v>-3.184438040345821</v>
      </c>
      <c r="E26" s="131"/>
      <c r="F26" s="140">
        <v>39508</v>
      </c>
      <c r="G26" s="141">
        <v>90.8</v>
      </c>
      <c r="H26" s="115">
        <f t="shared" si="1"/>
        <v>12.795031055900619</v>
      </c>
      <c r="I26" s="115">
        <f t="shared" si="0"/>
        <v>-3.2915925078396477</v>
      </c>
      <c r="M26" s="115"/>
    </row>
    <row r="27" spans="1:13" x14ac:dyDescent="0.2">
      <c r="A27" s="130">
        <v>34912</v>
      </c>
      <c r="B27" s="114">
        <v>57165</v>
      </c>
      <c r="C27" s="114">
        <f t="shared" si="2"/>
        <v>647953</v>
      </c>
      <c r="D27" s="115">
        <f t="shared" si="3"/>
        <v>8.6229501966671105</v>
      </c>
      <c r="E27" s="131"/>
      <c r="F27" s="140">
        <v>39600</v>
      </c>
      <c r="G27" s="141">
        <v>90</v>
      </c>
      <c r="H27" s="115">
        <f t="shared" si="1"/>
        <v>7.0154577883472129</v>
      </c>
      <c r="I27" s="115">
        <f t="shared" si="0"/>
        <v>1.3739688097662159</v>
      </c>
      <c r="M27" s="115"/>
    </row>
    <row r="28" spans="1:13" x14ac:dyDescent="0.2">
      <c r="A28" s="130">
        <v>34943</v>
      </c>
      <c r="B28" s="114">
        <v>49990</v>
      </c>
      <c r="C28" s="114">
        <f t="shared" si="2"/>
        <v>645903</v>
      </c>
      <c r="D28" s="115">
        <f t="shared" si="3"/>
        <v>-3.9392774788624139</v>
      </c>
      <c r="E28" s="131"/>
      <c r="F28" s="140">
        <v>39692</v>
      </c>
      <c r="G28" s="141">
        <v>88</v>
      </c>
      <c r="H28" s="115">
        <f t="shared" si="1"/>
        <v>1.033295063145816</v>
      </c>
      <c r="I28" s="115">
        <f t="shared" si="0"/>
        <v>-3.0554923403083039</v>
      </c>
      <c r="M28" s="115"/>
    </row>
    <row r="29" spans="1:13" x14ac:dyDescent="0.2">
      <c r="A29" s="130">
        <v>34973</v>
      </c>
      <c r="B29" s="114">
        <v>51580</v>
      </c>
      <c r="C29" s="114">
        <f t="shared" si="2"/>
        <v>644761</v>
      </c>
      <c r="D29" s="115">
        <f t="shared" si="3"/>
        <v>-2.1660786768332008</v>
      </c>
      <c r="E29" s="131"/>
      <c r="F29" s="140">
        <v>39783</v>
      </c>
      <c r="G29" s="141">
        <v>86.8</v>
      </c>
      <c r="H29" s="115">
        <f t="shared" si="1"/>
        <v>-3.9823008849557611</v>
      </c>
      <c r="I29" s="115">
        <f t="shared" si="0"/>
        <v>-11.292753623188407</v>
      </c>
      <c r="M29" s="115"/>
    </row>
    <row r="30" spans="1:13" x14ac:dyDescent="0.2">
      <c r="A30" s="130">
        <v>35004</v>
      </c>
      <c r="B30" s="114">
        <v>55526</v>
      </c>
      <c r="C30" s="114">
        <f t="shared" si="2"/>
        <v>640998</v>
      </c>
      <c r="D30" s="115">
        <f t="shared" si="3"/>
        <v>-6.3468771610248105</v>
      </c>
      <c r="E30" s="131"/>
      <c r="F30" s="140">
        <v>39873</v>
      </c>
      <c r="G30" s="141">
        <v>86.6</v>
      </c>
      <c r="H30" s="115">
        <f t="shared" si="1"/>
        <v>-4.6255506607929551</v>
      </c>
      <c r="I30" s="115">
        <f t="shared" si="0"/>
        <v>-17.127677055376019</v>
      </c>
      <c r="M30" s="115"/>
    </row>
    <row r="31" spans="1:13" x14ac:dyDescent="0.2">
      <c r="A31" s="130">
        <v>35034</v>
      </c>
      <c r="B31" s="114">
        <v>52904</v>
      </c>
      <c r="C31" s="114">
        <f t="shared" si="2"/>
        <v>642557</v>
      </c>
      <c r="D31" s="115">
        <f t="shared" si="3"/>
        <v>3.0363229136235272</v>
      </c>
      <c r="E31" s="131"/>
      <c r="F31" s="140">
        <v>39965</v>
      </c>
      <c r="G31" s="141">
        <v>90.2</v>
      </c>
      <c r="H31" s="115">
        <f t="shared" si="1"/>
        <v>0.22222222222222537</v>
      </c>
      <c r="I31" s="115">
        <f t="shared" si="0"/>
        <v>-3.4672098065533459</v>
      </c>
      <c r="M31" s="115"/>
    </row>
    <row r="32" spans="1:13" x14ac:dyDescent="0.2">
      <c r="A32" s="130">
        <v>35065</v>
      </c>
      <c r="B32" s="114">
        <v>42340</v>
      </c>
      <c r="C32" s="114">
        <f t="shared" si="2"/>
        <v>641621</v>
      </c>
      <c r="D32" s="115">
        <f t="shared" si="3"/>
        <v>-2.1628616323135228</v>
      </c>
      <c r="E32" s="131"/>
      <c r="F32" s="140">
        <v>40057</v>
      </c>
      <c r="G32" s="141">
        <v>94</v>
      </c>
      <c r="H32" s="115">
        <f t="shared" si="1"/>
        <v>6.8181818181818175</v>
      </c>
      <c r="I32" s="115">
        <f t="shared" si="0"/>
        <v>-3.4680866836343869</v>
      </c>
      <c r="M32" s="115"/>
    </row>
    <row r="33" spans="1:13" x14ac:dyDescent="0.2">
      <c r="A33" s="130">
        <v>35096</v>
      </c>
      <c r="B33" s="114">
        <v>54595</v>
      </c>
      <c r="C33" s="114">
        <f t="shared" si="2"/>
        <v>646395</v>
      </c>
      <c r="D33" s="115">
        <f t="shared" si="3"/>
        <v>9.5823046506493252</v>
      </c>
      <c r="E33" s="131"/>
      <c r="F33" s="140">
        <v>40148</v>
      </c>
      <c r="G33" s="141">
        <v>99.2</v>
      </c>
      <c r="H33" s="115">
        <f t="shared" si="1"/>
        <v>14.285714285714294</v>
      </c>
      <c r="I33" s="115">
        <f t="shared" si="0"/>
        <v>15.943013985099988</v>
      </c>
      <c r="M33" s="115"/>
    </row>
    <row r="34" spans="1:13" x14ac:dyDescent="0.2">
      <c r="A34" s="130">
        <v>35125</v>
      </c>
      <c r="B34" s="114">
        <v>56688</v>
      </c>
      <c r="C34" s="114">
        <f t="shared" si="2"/>
        <v>641792</v>
      </c>
      <c r="D34" s="115">
        <f t="shared" si="3"/>
        <v>-7.5100748886459678</v>
      </c>
      <c r="E34" s="131"/>
      <c r="F34" s="140">
        <v>40238</v>
      </c>
      <c r="G34" s="141">
        <v>102.3</v>
      </c>
      <c r="H34" s="115">
        <f t="shared" si="1"/>
        <v>18.129330254041577</v>
      </c>
      <c r="I34" s="115">
        <f t="shared" si="0"/>
        <v>25.23992068737607</v>
      </c>
      <c r="M34" s="115"/>
    </row>
    <row r="35" spans="1:13" x14ac:dyDescent="0.2">
      <c r="A35" s="130">
        <v>35156</v>
      </c>
      <c r="B35" s="114">
        <v>48295</v>
      </c>
      <c r="C35" s="114">
        <f t="shared" si="2"/>
        <v>645866</v>
      </c>
      <c r="D35" s="115">
        <f t="shared" si="3"/>
        <v>9.2128174396779805</v>
      </c>
      <c r="E35" s="131"/>
      <c r="F35" s="140">
        <v>40330</v>
      </c>
      <c r="G35" s="141">
        <v>104.3</v>
      </c>
      <c r="H35" s="115">
        <f t="shared" si="1"/>
        <v>15.631929046563187</v>
      </c>
      <c r="I35" s="115">
        <f t="shared" si="0"/>
        <v>5.7123688585957781</v>
      </c>
      <c r="M35" s="115"/>
    </row>
    <row r="36" spans="1:13" x14ac:dyDescent="0.2">
      <c r="A36" s="130">
        <v>35186</v>
      </c>
      <c r="B36" s="114">
        <v>60073</v>
      </c>
      <c r="C36" s="114">
        <f t="shared" si="2"/>
        <v>641372</v>
      </c>
      <c r="D36" s="115">
        <f t="shared" si="3"/>
        <v>-6.9602118729381877</v>
      </c>
      <c r="E36" s="131"/>
      <c r="F36" s="140">
        <v>40422</v>
      </c>
      <c r="G36" s="141">
        <v>103</v>
      </c>
      <c r="H36" s="115">
        <f t="shared" si="1"/>
        <v>9.5744680851063837</v>
      </c>
      <c r="I36" s="115">
        <f t="shared" si="0"/>
        <v>8.8607594936708853</v>
      </c>
      <c r="M36" s="115"/>
    </row>
    <row r="37" spans="1:13" x14ac:dyDescent="0.2">
      <c r="A37" s="130">
        <v>35217</v>
      </c>
      <c r="B37" s="114">
        <v>63162</v>
      </c>
      <c r="C37" s="114">
        <f t="shared" si="2"/>
        <v>639351</v>
      </c>
      <c r="D37" s="115">
        <f t="shared" si="3"/>
        <v>-3.1005016645444363</v>
      </c>
      <c r="E37" s="131"/>
      <c r="F37" s="140">
        <v>40513</v>
      </c>
      <c r="G37" s="141">
        <v>103.6</v>
      </c>
      <c r="H37" s="115">
        <f t="shared" si="1"/>
        <v>4.4354838709677331</v>
      </c>
      <c r="I37" s="115">
        <f t="shared" si="0"/>
        <v>-2.3909906660053206</v>
      </c>
      <c r="M37" s="115"/>
    </row>
    <row r="38" spans="1:13" x14ac:dyDescent="0.2">
      <c r="A38" s="130">
        <v>35247</v>
      </c>
      <c r="B38" s="114">
        <v>53698</v>
      </c>
      <c r="C38" s="114">
        <f t="shared" si="2"/>
        <v>646016</v>
      </c>
      <c r="D38" s="115">
        <f t="shared" si="3"/>
        <v>14.170901282078541</v>
      </c>
      <c r="E38" s="131"/>
      <c r="F38" s="140">
        <v>40603</v>
      </c>
      <c r="G38" s="141">
        <v>102.7</v>
      </c>
      <c r="H38" s="115">
        <f t="shared" si="1"/>
        <v>0.39100684261975138</v>
      </c>
      <c r="I38" s="115">
        <f t="shared" si="0"/>
        <v>-0.8021616144557967</v>
      </c>
      <c r="M38" s="115"/>
    </row>
    <row r="39" spans="1:13" x14ac:dyDescent="0.2">
      <c r="A39" s="130">
        <v>35278</v>
      </c>
      <c r="B39" s="114">
        <v>54778</v>
      </c>
      <c r="C39" s="114">
        <f t="shared" si="2"/>
        <v>643629</v>
      </c>
      <c r="D39" s="115">
        <f t="shared" si="3"/>
        <v>-4.1756319426222346</v>
      </c>
      <c r="E39" s="131"/>
      <c r="F39" s="140">
        <v>40695</v>
      </c>
      <c r="G39" s="141">
        <v>102</v>
      </c>
      <c r="H39" s="115">
        <f t="shared" si="1"/>
        <v>-2.2051773729626052</v>
      </c>
      <c r="I39" s="115">
        <f t="shared" si="0"/>
        <v>-11.556998583543349</v>
      </c>
      <c r="M39" s="115"/>
    </row>
    <row r="40" spans="1:13" x14ac:dyDescent="0.2">
      <c r="A40" s="130">
        <v>35309</v>
      </c>
      <c r="B40" s="114">
        <v>51032</v>
      </c>
      <c r="C40" s="114">
        <f t="shared" si="2"/>
        <v>644671</v>
      </c>
      <c r="D40" s="115">
        <f t="shared" si="3"/>
        <v>2.0844168833766754</v>
      </c>
      <c r="E40" s="131"/>
      <c r="F40" s="140">
        <v>40787</v>
      </c>
      <c r="G40" s="141">
        <v>100.2</v>
      </c>
      <c r="H40" s="115">
        <f t="shared" si="1"/>
        <v>-2.7184466019417446</v>
      </c>
      <c r="I40" s="115">
        <f t="shared" si="0"/>
        <v>2.0751522562136993</v>
      </c>
      <c r="M40" s="115"/>
    </row>
    <row r="41" spans="1:13" x14ac:dyDescent="0.2">
      <c r="A41" s="130">
        <v>35339</v>
      </c>
      <c r="B41" s="114">
        <v>55805</v>
      </c>
      <c r="C41" s="114">
        <f t="shared" si="2"/>
        <v>648896</v>
      </c>
      <c r="D41" s="115">
        <f t="shared" si="3"/>
        <v>8.1911593640946112</v>
      </c>
      <c r="E41" s="131"/>
      <c r="F41" s="140">
        <v>40878</v>
      </c>
      <c r="G41" s="141">
        <v>99.4</v>
      </c>
      <c r="H41" s="115">
        <f t="shared" si="1"/>
        <v>-4.0540540540540428</v>
      </c>
      <c r="I41" s="115">
        <f t="shared" si="0"/>
        <v>-4.7674593183734277</v>
      </c>
      <c r="M41" s="115"/>
    </row>
    <row r="42" spans="1:13" x14ac:dyDescent="0.2">
      <c r="A42" s="130">
        <v>35370</v>
      </c>
      <c r="B42" s="114">
        <v>55368</v>
      </c>
      <c r="C42" s="114">
        <f t="shared" si="2"/>
        <v>648738</v>
      </c>
      <c r="D42" s="115">
        <f t="shared" si="3"/>
        <v>-0.28455138133487012</v>
      </c>
      <c r="E42" s="131"/>
      <c r="F42" s="140">
        <v>40969</v>
      </c>
      <c r="G42" s="141">
        <v>100</v>
      </c>
      <c r="H42" s="115">
        <f t="shared" si="1"/>
        <v>-2.6290165530671885</v>
      </c>
      <c r="I42" s="115">
        <f t="shared" si="0"/>
        <v>3.8644875723527408</v>
      </c>
      <c r="M42" s="115"/>
    </row>
    <row r="43" spans="1:13" x14ac:dyDescent="0.2">
      <c r="A43" s="130">
        <v>35400</v>
      </c>
      <c r="B43" s="114">
        <v>54215</v>
      </c>
      <c r="C43" s="114">
        <f t="shared" si="2"/>
        <v>650049</v>
      </c>
      <c r="D43" s="115">
        <f t="shared" si="3"/>
        <v>2.4780734916074398</v>
      </c>
      <c r="E43" s="131"/>
      <c r="F43" s="140">
        <v>41061</v>
      </c>
      <c r="G43" s="141">
        <v>100.4</v>
      </c>
      <c r="H43" s="115">
        <f t="shared" si="1"/>
        <v>-1.5686274509803866</v>
      </c>
      <c r="I43" s="115">
        <f t="shared" si="0"/>
        <v>17.064800274550997</v>
      </c>
      <c r="M43" s="115"/>
    </row>
    <row r="44" spans="1:13" x14ac:dyDescent="0.2">
      <c r="A44" s="130">
        <v>35431</v>
      </c>
      <c r="B44" s="114">
        <v>45742</v>
      </c>
      <c r="C44" s="114">
        <f t="shared" si="2"/>
        <v>653451</v>
      </c>
      <c r="D44" s="115">
        <f t="shared" si="3"/>
        <v>8.0349551251771381</v>
      </c>
      <c r="E44" s="131"/>
      <c r="F44" s="140">
        <v>41153</v>
      </c>
      <c r="G44" s="141">
        <v>100.2</v>
      </c>
      <c r="H44" s="115">
        <f t="shared" si="1"/>
        <v>0</v>
      </c>
      <c r="I44" s="115">
        <f t="shared" ref="I44:I76" si="4">VLOOKUP(F:F,A:D,4,FALSE)</f>
        <v>8.9934230986304851</v>
      </c>
      <c r="M44" s="115"/>
    </row>
    <row r="45" spans="1:13" x14ac:dyDescent="0.2">
      <c r="A45" s="130">
        <v>35462</v>
      </c>
      <c r="B45" s="114">
        <v>55605</v>
      </c>
      <c r="C45" s="114">
        <f t="shared" si="2"/>
        <v>654461</v>
      </c>
      <c r="D45" s="115">
        <f t="shared" si="3"/>
        <v>1.8499862624782488</v>
      </c>
      <c r="E45" s="131"/>
      <c r="F45" s="140">
        <v>41244</v>
      </c>
      <c r="G45" s="141">
        <v>102.4</v>
      </c>
      <c r="H45" s="115">
        <f t="shared" si="1"/>
        <v>3.0181086519114686</v>
      </c>
      <c r="I45" s="115">
        <f t="shared" si="4"/>
        <v>15.726603524175649</v>
      </c>
      <c r="M45" s="115"/>
    </row>
    <row r="46" spans="1:13" x14ac:dyDescent="0.2">
      <c r="A46" s="130">
        <v>35490</v>
      </c>
      <c r="B46" s="114">
        <v>57474</v>
      </c>
      <c r="C46" s="114">
        <f t="shared" si="2"/>
        <v>655247</v>
      </c>
      <c r="D46" s="115">
        <f t="shared" si="3"/>
        <v>1.3865368331922101</v>
      </c>
      <c r="E46" s="131"/>
      <c r="F46" s="140">
        <v>41334</v>
      </c>
      <c r="G46" s="141">
        <v>103.1</v>
      </c>
      <c r="H46" s="115">
        <f t="shared" si="1"/>
        <v>3.0999999999999943</v>
      </c>
      <c r="I46" s="115">
        <f t="shared" si="4"/>
        <v>-0.22127520078675628</v>
      </c>
      <c r="M46" s="115"/>
    </row>
    <row r="47" spans="1:13" x14ac:dyDescent="0.2">
      <c r="A47" s="130">
        <v>35521</v>
      </c>
      <c r="B47" s="114">
        <v>56284</v>
      </c>
      <c r="C47" s="114">
        <f t="shared" si="2"/>
        <v>663236</v>
      </c>
      <c r="D47" s="115">
        <f t="shared" si="3"/>
        <v>16.542085101977431</v>
      </c>
      <c r="E47" s="131"/>
      <c r="F47" s="140">
        <v>41426</v>
      </c>
      <c r="G47" s="141">
        <v>105.7</v>
      </c>
      <c r="H47" s="115">
        <f t="shared" si="1"/>
        <v>5.2788844621513915</v>
      </c>
      <c r="I47" s="115">
        <f t="shared" si="4"/>
        <v>5.5007728799104525</v>
      </c>
      <c r="M47" s="115"/>
    </row>
    <row r="48" spans="1:13" x14ac:dyDescent="0.2">
      <c r="A48" s="130">
        <v>35551</v>
      </c>
      <c r="B48" s="114">
        <v>59498</v>
      </c>
      <c r="C48" s="114">
        <f t="shared" si="2"/>
        <v>662661</v>
      </c>
      <c r="D48" s="115">
        <f t="shared" si="3"/>
        <v>-0.95716877798678268</v>
      </c>
      <c r="E48" s="131"/>
      <c r="F48" s="140">
        <v>41518</v>
      </c>
      <c r="G48" s="141">
        <v>108.3</v>
      </c>
      <c r="H48" s="115">
        <f t="shared" si="1"/>
        <v>8.0838323353293351</v>
      </c>
      <c r="I48" s="115">
        <f t="shared" si="4"/>
        <v>-2.0765743392477836</v>
      </c>
      <c r="M48" s="115"/>
    </row>
    <row r="49" spans="1:13" x14ac:dyDescent="0.2">
      <c r="A49" s="130">
        <v>35582</v>
      </c>
      <c r="B49" s="114">
        <v>70681</v>
      </c>
      <c r="C49" s="114">
        <f t="shared" si="2"/>
        <v>670180</v>
      </c>
      <c r="D49" s="115">
        <f t="shared" si="3"/>
        <v>11.904309553212375</v>
      </c>
      <c r="E49" s="131"/>
      <c r="F49" s="140">
        <v>41609</v>
      </c>
      <c r="G49" s="141">
        <v>112.6</v>
      </c>
      <c r="H49" s="115">
        <f t="shared" si="1"/>
        <v>9.9609374999999893</v>
      </c>
      <c r="I49" s="115">
        <f t="shared" si="4"/>
        <v>1.3926876041371938</v>
      </c>
      <c r="M49" s="115"/>
    </row>
    <row r="50" spans="1:13" x14ac:dyDescent="0.2">
      <c r="A50" s="130">
        <v>35612</v>
      </c>
      <c r="B50" s="114">
        <v>59741</v>
      </c>
      <c r="C50" s="114">
        <f t="shared" si="2"/>
        <v>676223</v>
      </c>
      <c r="D50" s="115">
        <f t="shared" si="3"/>
        <v>11.253677976833401</v>
      </c>
      <c r="E50" s="131"/>
      <c r="F50" s="140">
        <v>41699</v>
      </c>
      <c r="G50" s="141">
        <v>114.2</v>
      </c>
      <c r="H50" s="115">
        <f t="shared" si="1"/>
        <v>10.766246362754615</v>
      </c>
      <c r="I50" s="115">
        <f t="shared" si="4"/>
        <v>-0.13655030800821355</v>
      </c>
      <c r="M50" s="115"/>
    </row>
    <row r="51" spans="1:13" x14ac:dyDescent="0.2">
      <c r="A51" s="130">
        <v>35643</v>
      </c>
      <c r="B51" s="114">
        <v>56123</v>
      </c>
      <c r="C51" s="114">
        <f t="shared" si="2"/>
        <v>677568</v>
      </c>
      <c r="D51" s="115">
        <f t="shared" si="3"/>
        <v>2.4553652926357294</v>
      </c>
      <c r="E51" s="131"/>
      <c r="F51" s="140">
        <v>41791</v>
      </c>
      <c r="G51" s="141">
        <v>116.4</v>
      </c>
      <c r="H51" s="115">
        <f t="shared" si="1"/>
        <v>10.122989593188271</v>
      </c>
      <c r="I51" s="115">
        <f t="shared" si="4"/>
        <v>-0.37807979251924084</v>
      </c>
      <c r="M51" s="115"/>
    </row>
    <row r="52" spans="1:13" x14ac:dyDescent="0.2">
      <c r="A52" s="130">
        <v>35674</v>
      </c>
      <c r="B52" s="114">
        <v>64011</v>
      </c>
      <c r="C52" s="114">
        <f t="shared" si="2"/>
        <v>690547</v>
      </c>
      <c r="D52" s="115">
        <f t="shared" si="3"/>
        <v>25.433061608402568</v>
      </c>
      <c r="E52" s="131"/>
      <c r="F52" s="140">
        <v>41883</v>
      </c>
      <c r="G52" s="141">
        <v>117.8</v>
      </c>
      <c r="H52" s="115">
        <f t="shared" si="1"/>
        <v>8.7719298245614041</v>
      </c>
      <c r="I52" s="115">
        <f t="shared" si="4"/>
        <v>2.4994064449288813</v>
      </c>
      <c r="M52" s="115"/>
    </row>
    <row r="53" spans="1:13" x14ac:dyDescent="0.2">
      <c r="A53" s="130">
        <v>35704</v>
      </c>
      <c r="B53" s="114">
        <v>66582</v>
      </c>
      <c r="C53" s="114">
        <f t="shared" si="2"/>
        <v>701324</v>
      </c>
      <c r="D53" s="115">
        <f t="shared" si="3"/>
        <v>19.311889615625841</v>
      </c>
      <c r="E53" s="131"/>
      <c r="F53" s="140">
        <v>41974</v>
      </c>
      <c r="G53" s="141">
        <v>120.2</v>
      </c>
      <c r="H53" s="115">
        <f t="shared" si="1"/>
        <v>6.749555950266438</v>
      </c>
      <c r="I53" s="115">
        <f t="shared" si="4"/>
        <v>5.4776964736037041E-2</v>
      </c>
      <c r="M53" s="115"/>
    </row>
    <row r="54" spans="1:13" x14ac:dyDescent="0.2">
      <c r="A54" s="130">
        <v>35735</v>
      </c>
      <c r="B54" s="114">
        <v>64128</v>
      </c>
      <c r="C54" s="114">
        <f t="shared" si="2"/>
        <v>710084</v>
      </c>
      <c r="D54" s="115">
        <f t="shared" si="3"/>
        <v>15.821413090593845</v>
      </c>
      <c r="E54" s="131"/>
      <c r="F54" s="140">
        <v>42064</v>
      </c>
      <c r="G54" s="141">
        <v>122.1</v>
      </c>
      <c r="H54" s="115">
        <f t="shared" si="1"/>
        <v>6.9176882661996428</v>
      </c>
      <c r="I54" s="115">
        <f t="shared" si="4"/>
        <v>8.0057984722464965</v>
      </c>
      <c r="M54" s="115"/>
    </row>
    <row r="55" spans="1:13" x14ac:dyDescent="0.2">
      <c r="A55" s="130">
        <v>35765</v>
      </c>
      <c r="B55" s="114">
        <v>66773</v>
      </c>
      <c r="C55" s="114">
        <f t="shared" si="2"/>
        <v>722642</v>
      </c>
      <c r="D55" s="115">
        <f t="shared" si="3"/>
        <v>23.163331181407358</v>
      </c>
      <c r="E55" s="131"/>
      <c r="F55" s="140">
        <v>42156</v>
      </c>
      <c r="G55" s="141">
        <v>127.8</v>
      </c>
      <c r="H55" s="115">
        <f t="shared" si="1"/>
        <v>9.7938144329896826</v>
      </c>
      <c r="I55" s="115">
        <f t="shared" si="4"/>
        <v>6.3739867634753065</v>
      </c>
      <c r="M55" s="115"/>
    </row>
    <row r="56" spans="1:13" x14ac:dyDescent="0.2">
      <c r="A56" s="130">
        <v>35796</v>
      </c>
      <c r="B56" s="114">
        <v>51195</v>
      </c>
      <c r="C56" s="114">
        <f t="shared" si="2"/>
        <v>728095</v>
      </c>
      <c r="D56" s="115">
        <f t="shared" si="3"/>
        <v>11.92121026627607</v>
      </c>
      <c r="E56" s="131"/>
      <c r="F56" s="140">
        <v>42248</v>
      </c>
      <c r="G56" s="141">
        <v>130.4</v>
      </c>
      <c r="H56" s="115">
        <f t="shared" si="1"/>
        <v>10.696095076400686</v>
      </c>
      <c r="I56" s="115">
        <f t="shared" si="4"/>
        <v>6.753142833077133</v>
      </c>
      <c r="M56" s="115"/>
    </row>
    <row r="57" spans="1:13" x14ac:dyDescent="0.2">
      <c r="A57" s="130">
        <v>35827</v>
      </c>
      <c r="B57" s="114">
        <v>62105</v>
      </c>
      <c r="C57" s="114">
        <f t="shared" si="2"/>
        <v>734595</v>
      </c>
      <c r="D57" s="115">
        <f t="shared" si="3"/>
        <v>11.689596259329196</v>
      </c>
      <c r="E57" s="131"/>
      <c r="F57" s="140">
        <v>42339</v>
      </c>
      <c r="G57" s="141">
        <v>130.6</v>
      </c>
      <c r="H57" s="115">
        <f t="shared" si="1"/>
        <v>8.652246256239593</v>
      </c>
      <c r="I57" s="115">
        <f t="shared" si="4"/>
        <v>2.8995238046049439</v>
      </c>
      <c r="M57" s="115"/>
    </row>
    <row r="58" spans="1:13" x14ac:dyDescent="0.2">
      <c r="A58" s="130">
        <v>35855</v>
      </c>
      <c r="B58" s="114">
        <v>68545</v>
      </c>
      <c r="C58" s="114">
        <f t="shared" si="2"/>
        <v>745666</v>
      </c>
      <c r="D58" s="115">
        <f t="shared" si="3"/>
        <v>19.26262309914048</v>
      </c>
      <c r="E58" s="131"/>
      <c r="F58" s="140">
        <v>42430</v>
      </c>
      <c r="G58" s="141">
        <v>130.4</v>
      </c>
      <c r="H58" s="115">
        <f t="shared" si="1"/>
        <v>6.7977067977068071</v>
      </c>
      <c r="I58" s="115">
        <f t="shared" si="4"/>
        <v>-0.51592514325965699</v>
      </c>
      <c r="M58" s="115"/>
    </row>
    <row r="59" spans="1:13" x14ac:dyDescent="0.2">
      <c r="A59" s="130">
        <v>35886</v>
      </c>
      <c r="B59" s="114">
        <v>60802</v>
      </c>
      <c r="C59" s="114">
        <f t="shared" si="2"/>
        <v>750184</v>
      </c>
      <c r="D59" s="115">
        <f t="shared" si="3"/>
        <v>8.0271480349655331</v>
      </c>
      <c r="E59" s="131"/>
      <c r="F59" s="140">
        <v>42522</v>
      </c>
      <c r="G59" s="141">
        <v>133</v>
      </c>
      <c r="H59" s="115">
        <f t="shared" si="1"/>
        <v>4.0688575899843533</v>
      </c>
      <c r="I59" s="115">
        <f t="shared" si="4"/>
        <v>2.1605085419149779</v>
      </c>
      <c r="M59" s="115"/>
    </row>
    <row r="60" spans="1:13" x14ac:dyDescent="0.2">
      <c r="A60" s="130">
        <v>35916</v>
      </c>
      <c r="B60" s="114">
        <v>66934</v>
      </c>
      <c r="C60" s="114">
        <f t="shared" si="2"/>
        <v>757620</v>
      </c>
      <c r="D60" s="115">
        <f t="shared" si="3"/>
        <v>12.49789908904501</v>
      </c>
      <c r="E60" s="131"/>
      <c r="F60" s="140">
        <v>42614</v>
      </c>
      <c r="G60" s="141">
        <v>135</v>
      </c>
      <c r="H60" s="115">
        <f t="shared" si="1"/>
        <v>3.5276073619631858</v>
      </c>
      <c r="I60" s="115">
        <f t="shared" si="4"/>
        <v>1.2860975224869813</v>
      </c>
      <c r="M60" s="115"/>
    </row>
    <row r="61" spans="1:13" x14ac:dyDescent="0.2">
      <c r="A61" s="130">
        <v>35947</v>
      </c>
      <c r="B61" s="114">
        <v>89999</v>
      </c>
      <c r="C61" s="114">
        <f t="shared" si="2"/>
        <v>776938</v>
      </c>
      <c r="D61" s="115">
        <f t="shared" si="3"/>
        <v>27.331248850469009</v>
      </c>
      <c r="E61" s="131"/>
      <c r="F61" s="140">
        <v>42705</v>
      </c>
      <c r="G61" s="141">
        <v>140.6</v>
      </c>
      <c r="H61" s="115">
        <f t="shared" si="1"/>
        <v>7.6569678407350699</v>
      </c>
      <c r="I61" s="115">
        <f t="shared" si="4"/>
        <v>-0.85628814648249285</v>
      </c>
      <c r="M61" s="115"/>
    </row>
    <row r="62" spans="1:13" x14ac:dyDescent="0.2">
      <c r="A62" s="130">
        <v>35977</v>
      </c>
      <c r="B62" s="114">
        <v>71040</v>
      </c>
      <c r="C62" s="114">
        <f t="shared" si="2"/>
        <v>788237</v>
      </c>
      <c r="D62" s="115">
        <f t="shared" si="3"/>
        <v>18.913309117691369</v>
      </c>
      <c r="E62" s="131"/>
      <c r="F62" s="140">
        <v>42795</v>
      </c>
      <c r="G62" s="141">
        <v>143.69999999999999</v>
      </c>
      <c r="H62" s="115">
        <f t="shared" si="1"/>
        <v>10.199386503067471</v>
      </c>
      <c r="I62" s="115">
        <f t="shared" si="4"/>
        <v>0.85923147581139003</v>
      </c>
      <c r="M62" s="115"/>
    </row>
    <row r="63" spans="1:13" x14ac:dyDescent="0.2">
      <c r="A63" s="130">
        <v>36008</v>
      </c>
      <c r="B63" s="114">
        <v>64940</v>
      </c>
      <c r="C63" s="114">
        <f t="shared" si="2"/>
        <v>797054</v>
      </c>
      <c r="D63" s="115">
        <f t="shared" si="3"/>
        <v>15.710136664112753</v>
      </c>
      <c r="E63" s="131"/>
      <c r="F63" s="140">
        <v>42887</v>
      </c>
      <c r="G63" s="141">
        <v>146.5</v>
      </c>
      <c r="H63" s="115">
        <f t="shared" si="1"/>
        <v>10.150375939849624</v>
      </c>
      <c r="I63" s="115">
        <f t="shared" si="4"/>
        <v>4.357193413653369</v>
      </c>
      <c r="M63" s="115"/>
    </row>
    <row r="64" spans="1:13" x14ac:dyDescent="0.2">
      <c r="A64" s="130">
        <v>36039</v>
      </c>
      <c r="B64" s="114">
        <v>64687</v>
      </c>
      <c r="C64" s="114">
        <f t="shared" si="2"/>
        <v>797730</v>
      </c>
      <c r="D64" s="115">
        <f t="shared" si="3"/>
        <v>1.0560684882285858</v>
      </c>
      <c r="E64" s="131"/>
      <c r="F64" s="140">
        <v>42979</v>
      </c>
      <c r="G64" s="141">
        <v>146.19999999999999</v>
      </c>
      <c r="H64" s="115">
        <f t="shared" si="1"/>
        <v>8.296296296296287</v>
      </c>
      <c r="I64" s="115">
        <f t="shared" si="4"/>
        <v>-2.4304744099088573</v>
      </c>
      <c r="M64" s="115"/>
    </row>
    <row r="65" spans="1:13" x14ac:dyDescent="0.2">
      <c r="A65" s="130">
        <v>36069</v>
      </c>
      <c r="B65" s="114">
        <v>65583</v>
      </c>
      <c r="C65" s="114">
        <f t="shared" si="2"/>
        <v>796731</v>
      </c>
      <c r="D65" s="115">
        <f t="shared" si="3"/>
        <v>-1.5004055150040552</v>
      </c>
      <c r="E65" s="131"/>
      <c r="F65" s="140">
        <v>43070</v>
      </c>
      <c r="G65" s="141">
        <v>147.6</v>
      </c>
      <c r="H65" s="115">
        <f t="shared" si="1"/>
        <v>4.9786628733997151</v>
      </c>
      <c r="I65" s="115">
        <f t="shared" si="4"/>
        <v>4.1078136549112525</v>
      </c>
      <c r="M65" s="115"/>
    </row>
    <row r="66" spans="1:13" x14ac:dyDescent="0.2">
      <c r="A66" s="130">
        <v>36100</v>
      </c>
      <c r="B66" s="114">
        <v>70277</v>
      </c>
      <c r="C66" s="114">
        <f t="shared" si="2"/>
        <v>802880</v>
      </c>
      <c r="D66" s="115">
        <f t="shared" si="3"/>
        <v>9.5886352295409178</v>
      </c>
      <c r="E66" s="131"/>
      <c r="F66" s="140">
        <v>43160</v>
      </c>
      <c r="G66" s="141">
        <v>146.6</v>
      </c>
      <c r="H66" s="115">
        <f t="shared" si="1"/>
        <v>2.0180932498260304</v>
      </c>
      <c r="I66" s="115">
        <f t="shared" si="4"/>
        <v>1.4970116687221326</v>
      </c>
      <c r="M66" s="115"/>
    </row>
    <row r="67" spans="1:13" x14ac:dyDescent="0.2">
      <c r="A67" s="130">
        <v>36130</v>
      </c>
      <c r="B67" s="114">
        <v>71562</v>
      </c>
      <c r="C67" s="114">
        <f t="shared" si="2"/>
        <v>807669</v>
      </c>
      <c r="D67" s="115">
        <f t="shared" si="3"/>
        <v>7.1720605634013754</v>
      </c>
      <c r="E67" s="131"/>
      <c r="F67" s="140">
        <v>43252</v>
      </c>
      <c r="G67" s="141">
        <v>145.6</v>
      </c>
      <c r="H67" s="115">
        <f t="shared" si="1"/>
        <v>-0.6143344709897649</v>
      </c>
      <c r="I67" s="115">
        <f t="shared" si="4"/>
        <v>-2.885124207168464</v>
      </c>
      <c r="M67" s="115"/>
    </row>
    <row r="68" spans="1:13" x14ac:dyDescent="0.2">
      <c r="A68" s="130">
        <v>36161</v>
      </c>
      <c r="B68" s="114">
        <v>48818</v>
      </c>
      <c r="C68" s="114">
        <f t="shared" si="2"/>
        <v>805292</v>
      </c>
      <c r="D68" s="115">
        <f t="shared" si="3"/>
        <v>-4.6430315460494187</v>
      </c>
      <c r="E68" s="131"/>
      <c r="F68" s="140">
        <v>43344</v>
      </c>
      <c r="G68" s="141">
        <v>143.4</v>
      </c>
      <c r="H68" s="115">
        <f t="shared" si="1"/>
        <v>-1.9151846785225604</v>
      </c>
      <c r="I68" s="115">
        <f t="shared" si="4"/>
        <v>-5.4780439121756483</v>
      </c>
      <c r="M68" s="115"/>
    </row>
    <row r="69" spans="1:13" x14ac:dyDescent="0.2">
      <c r="A69" s="130">
        <v>36192</v>
      </c>
      <c r="B69" s="114">
        <v>59890</v>
      </c>
      <c r="C69" s="114">
        <f t="shared" si="2"/>
        <v>803077</v>
      </c>
      <c r="D69" s="115">
        <f t="shared" si="3"/>
        <v>-3.5665405361887128</v>
      </c>
      <c r="E69" s="131"/>
      <c r="F69" s="140">
        <v>43435</v>
      </c>
      <c r="G69" s="141">
        <v>140</v>
      </c>
      <c r="H69" s="115">
        <f t="shared" si="1"/>
        <v>-5.1490514905149016</v>
      </c>
      <c r="I69" s="115">
        <f t="shared" si="4"/>
        <v>-14.872592880762497</v>
      </c>
      <c r="M69" s="115"/>
    </row>
    <row r="70" spans="1:13" x14ac:dyDescent="0.2">
      <c r="A70" s="130">
        <v>36220</v>
      </c>
      <c r="B70" s="114">
        <v>77011</v>
      </c>
      <c r="C70" s="114">
        <f t="shared" si="2"/>
        <v>811543</v>
      </c>
      <c r="D70" s="115">
        <f t="shared" si="3"/>
        <v>12.351010285214093</v>
      </c>
      <c r="E70" s="131"/>
      <c r="F70" s="140">
        <v>43525</v>
      </c>
      <c r="G70" s="141">
        <v>135.80000000000001</v>
      </c>
      <c r="H70" s="115">
        <f t="shared" si="1"/>
        <v>-7.3669849931787059</v>
      </c>
      <c r="I70" s="115">
        <f t="shared" si="4"/>
        <v>-7.0531274535461916</v>
      </c>
      <c r="M70" s="115"/>
    </row>
    <row r="71" spans="1:13" x14ac:dyDescent="0.2">
      <c r="A71" s="130">
        <v>36251</v>
      </c>
      <c r="B71" s="114">
        <v>61776</v>
      </c>
      <c r="C71" s="114">
        <f t="shared" si="2"/>
        <v>812517</v>
      </c>
      <c r="D71" s="115">
        <f t="shared" si="3"/>
        <v>1.6019209894411368</v>
      </c>
      <c r="E71" s="131"/>
      <c r="F71" s="130">
        <v>43617</v>
      </c>
      <c r="G71" s="141">
        <v>134.80000000000001</v>
      </c>
      <c r="H71" s="115">
        <f>((G71-G67)/G67)*100</f>
        <v>-7.4175824175824063</v>
      </c>
      <c r="I71" s="115">
        <f t="shared" si="4"/>
        <v>-9.580199539524175</v>
      </c>
      <c r="M71" s="115"/>
    </row>
    <row r="72" spans="1:13" x14ac:dyDescent="0.2">
      <c r="A72" s="130">
        <v>36281</v>
      </c>
      <c r="B72" s="114">
        <v>65756</v>
      </c>
      <c r="C72" s="114">
        <f t="shared" si="2"/>
        <v>811339</v>
      </c>
      <c r="D72" s="115">
        <f t="shared" si="3"/>
        <v>-1.7599426300534855</v>
      </c>
      <c r="E72" s="131"/>
      <c r="F72" s="140">
        <v>43709</v>
      </c>
      <c r="G72" s="141">
        <v>138.1</v>
      </c>
      <c r="H72" s="115">
        <f t="shared" ref="H72:H76" si="5">((G72-G68)/G68)*100</f>
        <v>-3.6959553695955445</v>
      </c>
      <c r="I72" s="115">
        <f t="shared" si="4"/>
        <v>-6.8946584873985071</v>
      </c>
      <c r="M72" s="115"/>
    </row>
    <row r="73" spans="1:13" x14ac:dyDescent="0.2">
      <c r="A73" s="130">
        <v>36312</v>
      </c>
      <c r="B73" s="114">
        <v>84461</v>
      </c>
      <c r="C73" s="114">
        <f t="shared" si="2"/>
        <v>805801</v>
      </c>
      <c r="D73" s="115">
        <f t="shared" si="3"/>
        <v>-6.1534017044633824</v>
      </c>
      <c r="E73" s="131"/>
      <c r="F73" s="140">
        <v>43800</v>
      </c>
      <c r="G73" s="141">
        <v>143.5</v>
      </c>
      <c r="H73" s="115">
        <f t="shared" si="5"/>
        <v>2.5</v>
      </c>
      <c r="I73" s="115">
        <f t="shared" si="4"/>
        <v>-3.7576546933552688</v>
      </c>
      <c r="M73" s="115"/>
    </row>
    <row r="74" spans="1:13" x14ac:dyDescent="0.2">
      <c r="A74" s="130">
        <v>36342</v>
      </c>
      <c r="B74" s="114">
        <v>62904</v>
      </c>
      <c r="C74" s="114">
        <f t="shared" si="2"/>
        <v>797665</v>
      </c>
      <c r="D74" s="115">
        <f t="shared" si="3"/>
        <v>-11.452702702702702</v>
      </c>
      <c r="E74" s="131"/>
      <c r="F74" s="140">
        <v>43891</v>
      </c>
      <c r="G74" s="141">
        <v>145.80000000000001</v>
      </c>
      <c r="H74" s="115">
        <f t="shared" si="5"/>
        <v>7.3637702503681872</v>
      </c>
      <c r="I74" s="115">
        <f t="shared" si="4"/>
        <v>-17.851611994931719</v>
      </c>
      <c r="M74" s="115"/>
    </row>
    <row r="75" spans="1:13" x14ac:dyDescent="0.2">
      <c r="A75" s="130">
        <v>36373</v>
      </c>
      <c r="B75" s="114">
        <v>62374</v>
      </c>
      <c r="C75" s="114">
        <f t="shared" si="2"/>
        <v>795099</v>
      </c>
      <c r="D75" s="115">
        <f t="shared" si="3"/>
        <v>-3.9513396981829381</v>
      </c>
      <c r="E75" s="131"/>
      <c r="F75" s="130">
        <v>43983</v>
      </c>
      <c r="G75" s="142">
        <v>143.19999999999999</v>
      </c>
      <c r="H75" s="115">
        <f t="shared" si="5"/>
        <v>6.231454005934701</v>
      </c>
      <c r="I75" s="115">
        <f t="shared" si="4"/>
        <v>-6.4362528327830448</v>
      </c>
      <c r="M75" s="115"/>
    </row>
    <row r="76" spans="1:13" x14ac:dyDescent="0.2">
      <c r="A76" s="130">
        <v>36404</v>
      </c>
      <c r="B76" s="114">
        <v>60104</v>
      </c>
      <c r="C76" s="114">
        <f t="shared" si="2"/>
        <v>790516</v>
      </c>
      <c r="D76" s="115">
        <f t="shared" si="3"/>
        <v>-7.0848856802757894</v>
      </c>
      <c r="E76" s="131"/>
      <c r="F76" s="140">
        <v>44075</v>
      </c>
      <c r="G76" s="142">
        <v>144.30000000000001</v>
      </c>
      <c r="H76" s="115">
        <f t="shared" si="5"/>
        <v>4.4895003620564937</v>
      </c>
      <c r="I76" s="115">
        <f t="shared" si="4"/>
        <v>-21.768861772944284</v>
      </c>
      <c r="M76" s="115"/>
    </row>
    <row r="77" spans="1:13" x14ac:dyDescent="0.2">
      <c r="A77" s="130">
        <v>36434</v>
      </c>
      <c r="B77" s="114">
        <v>61256</v>
      </c>
      <c r="C77" s="114">
        <f t="shared" si="2"/>
        <v>786189</v>
      </c>
      <c r="D77" s="115">
        <f t="shared" si="3"/>
        <v>-6.597746367198817</v>
      </c>
      <c r="E77" s="131"/>
      <c r="F77" s="140">
        <v>44166</v>
      </c>
      <c r="G77" s="142">
        <v>148.69999999999999</v>
      </c>
      <c r="H77" s="115">
        <f t="shared" ref="H77" si="6">((G77-G73)/G73)*100</f>
        <v>3.6236933797909328</v>
      </c>
      <c r="I77" s="115">
        <f t="shared" ref="I77" si="7">VLOOKUP(F:F,A:D,4,FALSE)</f>
        <v>13.548356461971295</v>
      </c>
      <c r="M77" s="115"/>
    </row>
    <row r="78" spans="1:13" x14ac:dyDescent="0.2">
      <c r="A78" s="130">
        <v>36465</v>
      </c>
      <c r="B78" s="114">
        <v>69921</v>
      </c>
      <c r="C78" s="114">
        <f t="shared" si="2"/>
        <v>785833</v>
      </c>
      <c r="D78" s="115">
        <f t="shared" si="3"/>
        <v>-0.50656687109580656</v>
      </c>
      <c r="E78" s="131"/>
      <c r="F78" s="140">
        <v>44256</v>
      </c>
      <c r="G78" s="113">
        <v>156.69999999999999</v>
      </c>
      <c r="H78" s="115">
        <f>((G78-G74)/G74)*100</f>
        <v>7.4759945130315337</v>
      </c>
      <c r="I78" s="115">
        <f>VLOOKUP(F:F,A:D,4,FALSE)</f>
        <v>22.420124862284247</v>
      </c>
      <c r="M78" s="115"/>
    </row>
    <row r="79" spans="1:13" x14ac:dyDescent="0.2">
      <c r="A79" s="130">
        <v>36495</v>
      </c>
      <c r="B79" s="114">
        <v>72544</v>
      </c>
      <c r="C79" s="114">
        <f t="shared" si="2"/>
        <v>786815</v>
      </c>
      <c r="D79" s="115">
        <f t="shared" si="3"/>
        <v>1.3722366619155417</v>
      </c>
      <c r="E79" s="131"/>
      <c r="F79" s="130">
        <v>44348</v>
      </c>
      <c r="G79" s="113">
        <v>167.2</v>
      </c>
      <c r="H79" s="115">
        <f>((G79-G75)/G75)*100</f>
        <v>16.759776536312852</v>
      </c>
      <c r="I79" s="115">
        <f>VLOOKUP(F:F,A:D,4,FALSE)</f>
        <v>0.39007928588275853</v>
      </c>
      <c r="M79" s="115"/>
    </row>
    <row r="80" spans="1:13" x14ac:dyDescent="0.2">
      <c r="A80" s="130">
        <v>36526</v>
      </c>
      <c r="B80" s="114">
        <v>47392</v>
      </c>
      <c r="C80" s="114">
        <f t="shared" si="2"/>
        <v>785389</v>
      </c>
      <c r="D80" s="115">
        <f t="shared" si="3"/>
        <v>-2.9210537096972429</v>
      </c>
      <c r="E80" s="131"/>
      <c r="F80" s="140">
        <v>44440</v>
      </c>
      <c r="G80" s="113">
        <v>175.6</v>
      </c>
      <c r="H80" s="115">
        <f>((G80-G76)/G76)*100</f>
        <v>21.690921690921677</v>
      </c>
      <c r="I80" s="115">
        <f>VLOOKUP(F:F,A:D,4,FALSE)</f>
        <v>20.768282960063782</v>
      </c>
      <c r="M80" s="115"/>
    </row>
    <row r="81" spans="1:13" x14ac:dyDescent="0.2">
      <c r="A81" s="130">
        <v>36557</v>
      </c>
      <c r="B81" s="114">
        <v>62483</v>
      </c>
      <c r="C81" s="114">
        <f t="shared" si="2"/>
        <v>787982</v>
      </c>
      <c r="D81" s="115">
        <f t="shared" si="3"/>
        <v>4.3296042745032555</v>
      </c>
      <c r="E81" s="131"/>
      <c r="F81" s="140">
        <v>44531</v>
      </c>
      <c r="G81" s="113">
        <v>183.9</v>
      </c>
      <c r="H81" s="115">
        <f>((G81-G77)/G77)*100</f>
        <v>23.671822461331555</v>
      </c>
      <c r="I81" s="115">
        <f>VLOOKUP(F:F,A:D,4,FALSE)</f>
        <v>-18.034123698406724</v>
      </c>
      <c r="M81" s="115"/>
    </row>
    <row r="82" spans="1:13" x14ac:dyDescent="0.2">
      <c r="A82" s="130">
        <v>36586</v>
      </c>
      <c r="B82" s="114">
        <v>68171</v>
      </c>
      <c r="C82" s="114">
        <f t="shared" si="2"/>
        <v>779142</v>
      </c>
      <c r="D82" s="115">
        <f t="shared" si="3"/>
        <v>-11.478879640570828</v>
      </c>
      <c r="E82" s="131"/>
      <c r="F82" s="140">
        <v>44621</v>
      </c>
      <c r="G82" s="113"/>
      <c r="H82" s="113"/>
      <c r="M82" s="115"/>
    </row>
    <row r="83" spans="1:13" x14ac:dyDescent="0.2">
      <c r="A83" s="130">
        <v>36617</v>
      </c>
      <c r="B83" s="114">
        <v>51229</v>
      </c>
      <c r="C83" s="114">
        <f t="shared" si="2"/>
        <v>768595</v>
      </c>
      <c r="D83" s="115">
        <f t="shared" si="3"/>
        <v>-17.072973322973322</v>
      </c>
      <c r="E83" s="131"/>
      <c r="F83" s="130">
        <v>44713</v>
      </c>
      <c r="G83" s="113"/>
      <c r="H83" s="113"/>
      <c r="I83" s="113"/>
      <c r="M83" s="115"/>
    </row>
    <row r="84" spans="1:13" x14ac:dyDescent="0.2">
      <c r="A84" s="130">
        <v>36647</v>
      </c>
      <c r="B84" s="114">
        <v>62898</v>
      </c>
      <c r="C84" s="114">
        <f t="shared" ref="C84:C147" si="8">SUM(B73:B84)</f>
        <v>765737</v>
      </c>
      <c r="D84" s="115">
        <f t="shared" si="3"/>
        <v>-4.3463714337855102</v>
      </c>
      <c r="E84" s="131"/>
      <c r="F84" s="140">
        <v>44805</v>
      </c>
      <c r="G84" s="113"/>
      <c r="H84" s="113"/>
      <c r="I84" s="113"/>
      <c r="M84" s="115"/>
    </row>
    <row r="85" spans="1:13" x14ac:dyDescent="0.2">
      <c r="A85" s="130">
        <v>36678</v>
      </c>
      <c r="B85" s="114">
        <v>61318</v>
      </c>
      <c r="C85" s="114">
        <f t="shared" si="8"/>
        <v>742594</v>
      </c>
      <c r="D85" s="115">
        <f t="shared" ref="D85:D148" si="9">((B85-B73)/B73)*100</f>
        <v>-27.400812209185304</v>
      </c>
      <c r="E85" s="131"/>
      <c r="F85" s="132"/>
      <c r="G85" s="113"/>
      <c r="H85" s="113"/>
      <c r="I85" s="113"/>
      <c r="M85" s="115"/>
    </row>
    <row r="86" spans="1:13" x14ac:dyDescent="0.2">
      <c r="A86" s="130">
        <v>36708</v>
      </c>
      <c r="B86" s="114">
        <v>79449</v>
      </c>
      <c r="C86" s="114">
        <f t="shared" si="8"/>
        <v>759139</v>
      </c>
      <c r="D86" s="115">
        <f t="shared" si="9"/>
        <v>26.301983975581837</v>
      </c>
      <c r="E86" s="131"/>
      <c r="F86" s="132"/>
      <c r="G86" s="113"/>
      <c r="H86" s="113"/>
      <c r="I86" s="113"/>
      <c r="M86" s="115"/>
    </row>
    <row r="87" spans="1:13" x14ac:dyDescent="0.2">
      <c r="A87" s="130">
        <v>36739</v>
      </c>
      <c r="B87" s="114">
        <v>75845</v>
      </c>
      <c r="C87" s="114">
        <f t="shared" si="8"/>
        <v>772610</v>
      </c>
      <c r="D87" s="115">
        <f t="shared" si="9"/>
        <v>21.597139833905153</v>
      </c>
      <c r="E87" s="131"/>
      <c r="F87" s="132"/>
      <c r="G87" s="113"/>
      <c r="H87" s="113"/>
      <c r="I87" s="113"/>
      <c r="M87" s="115"/>
    </row>
    <row r="88" spans="1:13" x14ac:dyDescent="0.2">
      <c r="A88" s="130">
        <v>36770</v>
      </c>
      <c r="B88" s="114">
        <v>62212</v>
      </c>
      <c r="C88" s="114">
        <f t="shared" si="8"/>
        <v>774718</v>
      </c>
      <c r="D88" s="115">
        <f t="shared" si="9"/>
        <v>3.5072540929056304</v>
      </c>
      <c r="E88" s="131"/>
      <c r="F88" s="132"/>
      <c r="G88" s="113"/>
      <c r="H88" s="113"/>
      <c r="I88" s="113"/>
      <c r="M88" s="115"/>
    </row>
    <row r="89" spans="1:13" x14ac:dyDescent="0.2">
      <c r="A89" s="130">
        <v>36800</v>
      </c>
      <c r="B89" s="114">
        <v>67642</v>
      </c>
      <c r="C89" s="114">
        <f t="shared" si="8"/>
        <v>781104</v>
      </c>
      <c r="D89" s="115">
        <f t="shared" si="9"/>
        <v>10.425101214574898</v>
      </c>
      <c r="E89" s="131"/>
      <c r="F89" s="132"/>
      <c r="G89" s="113"/>
      <c r="H89" s="113"/>
      <c r="I89" s="113"/>
      <c r="M89" s="115"/>
    </row>
    <row r="90" spans="1:13" x14ac:dyDescent="0.2">
      <c r="A90" s="130">
        <v>36831</v>
      </c>
      <c r="B90" s="114">
        <v>71796</v>
      </c>
      <c r="C90" s="114">
        <f t="shared" si="8"/>
        <v>782979</v>
      </c>
      <c r="D90" s="115">
        <f t="shared" si="9"/>
        <v>2.6815978032350798</v>
      </c>
      <c r="E90" s="131"/>
      <c r="F90" s="132"/>
      <c r="G90" s="113"/>
      <c r="H90" s="113"/>
      <c r="I90" s="113"/>
      <c r="M90" s="115"/>
    </row>
    <row r="91" spans="1:13" x14ac:dyDescent="0.2">
      <c r="A91" s="130">
        <v>36861</v>
      </c>
      <c r="B91" s="114">
        <v>76665</v>
      </c>
      <c r="C91" s="114">
        <f t="shared" si="8"/>
        <v>787100</v>
      </c>
      <c r="D91" s="115">
        <f t="shared" si="9"/>
        <v>5.680690339655933</v>
      </c>
      <c r="E91" s="131"/>
      <c r="F91" s="132"/>
      <c r="G91" s="113"/>
      <c r="H91" s="113"/>
      <c r="I91" s="113"/>
      <c r="M91" s="115"/>
    </row>
    <row r="92" spans="1:13" x14ac:dyDescent="0.2">
      <c r="A92" s="130">
        <v>36892</v>
      </c>
      <c r="B92" s="114">
        <v>51400</v>
      </c>
      <c r="C92" s="114">
        <f t="shared" si="8"/>
        <v>791108</v>
      </c>
      <c r="D92" s="115">
        <f t="shared" si="9"/>
        <v>8.4571235651586765</v>
      </c>
      <c r="E92" s="131"/>
      <c r="F92" s="132"/>
      <c r="G92" s="113"/>
      <c r="H92" s="113"/>
      <c r="I92" s="113"/>
      <c r="M92" s="115"/>
    </row>
    <row r="93" spans="1:13" x14ac:dyDescent="0.2">
      <c r="A93" s="130">
        <v>36923</v>
      </c>
      <c r="B93" s="114">
        <v>58602</v>
      </c>
      <c r="C93" s="114">
        <f t="shared" si="8"/>
        <v>787227</v>
      </c>
      <c r="D93" s="115">
        <f t="shared" si="9"/>
        <v>-6.2112894707360402</v>
      </c>
      <c r="E93" s="131"/>
      <c r="F93" s="132"/>
      <c r="G93" s="113"/>
      <c r="H93" s="113"/>
      <c r="I93" s="113"/>
      <c r="M93" s="115"/>
    </row>
    <row r="94" spans="1:13" x14ac:dyDescent="0.2">
      <c r="A94" s="130">
        <v>36951</v>
      </c>
      <c r="B94" s="114">
        <v>68951</v>
      </c>
      <c r="C94" s="114">
        <f t="shared" si="8"/>
        <v>788007</v>
      </c>
      <c r="D94" s="115">
        <f t="shared" si="9"/>
        <v>1.1441815434715641</v>
      </c>
      <c r="E94" s="131"/>
      <c r="F94" s="132"/>
      <c r="G94" s="113"/>
      <c r="H94" s="113"/>
      <c r="I94" s="113"/>
      <c r="M94" s="115"/>
    </row>
    <row r="95" spans="1:13" x14ac:dyDescent="0.2">
      <c r="A95" s="130">
        <v>36982</v>
      </c>
      <c r="B95" s="114">
        <v>57305</v>
      </c>
      <c r="C95" s="114">
        <f t="shared" si="8"/>
        <v>794083</v>
      </c>
      <c r="D95" s="115">
        <f t="shared" si="9"/>
        <v>11.860469655858987</v>
      </c>
      <c r="E95" s="131"/>
      <c r="F95" s="132"/>
      <c r="G95" s="113"/>
      <c r="H95" s="113"/>
      <c r="I95" s="113"/>
      <c r="M95" s="115"/>
    </row>
    <row r="96" spans="1:13" x14ac:dyDescent="0.2">
      <c r="A96" s="130">
        <v>37012</v>
      </c>
      <c r="B96" s="114">
        <v>65261</v>
      </c>
      <c r="C96" s="114">
        <f t="shared" si="8"/>
        <v>796446</v>
      </c>
      <c r="D96" s="115">
        <f t="shared" si="9"/>
        <v>3.7568762122801997</v>
      </c>
      <c r="E96" s="131"/>
      <c r="F96" s="132"/>
      <c r="G96" s="113"/>
      <c r="H96" s="113"/>
      <c r="I96" s="113"/>
      <c r="M96" s="115"/>
    </row>
    <row r="97" spans="1:13" x14ac:dyDescent="0.2">
      <c r="A97" s="130">
        <v>37043</v>
      </c>
      <c r="B97" s="114">
        <v>73557</v>
      </c>
      <c r="C97" s="114">
        <f t="shared" si="8"/>
        <v>808685</v>
      </c>
      <c r="D97" s="115">
        <f t="shared" si="9"/>
        <v>19.959881274666493</v>
      </c>
      <c r="E97" s="131"/>
      <c r="F97" s="132"/>
      <c r="G97" s="113"/>
      <c r="H97" s="113"/>
      <c r="I97" s="113"/>
      <c r="M97" s="115"/>
    </row>
    <row r="98" spans="1:13" x14ac:dyDescent="0.2">
      <c r="A98" s="130">
        <v>37073</v>
      </c>
      <c r="B98" s="114">
        <v>66185</v>
      </c>
      <c r="C98" s="114">
        <f t="shared" si="8"/>
        <v>795421</v>
      </c>
      <c r="D98" s="115">
        <f t="shared" si="9"/>
        <v>-16.694986721041172</v>
      </c>
      <c r="E98" s="131"/>
      <c r="F98" s="132"/>
      <c r="G98" s="113"/>
      <c r="H98" s="113"/>
      <c r="I98" s="113"/>
      <c r="M98" s="115"/>
    </row>
    <row r="99" spans="1:13" x14ac:dyDescent="0.2">
      <c r="A99" s="130">
        <v>37104</v>
      </c>
      <c r="B99" s="114">
        <v>65998</v>
      </c>
      <c r="C99" s="114">
        <f t="shared" si="8"/>
        <v>785574</v>
      </c>
      <c r="D99" s="115">
        <f t="shared" si="9"/>
        <v>-12.983057551585469</v>
      </c>
      <c r="E99" s="131"/>
      <c r="F99" s="132"/>
      <c r="G99" s="113"/>
      <c r="H99" s="113"/>
      <c r="I99" s="113"/>
      <c r="M99" s="115"/>
    </row>
    <row r="100" spans="1:13" x14ac:dyDescent="0.2">
      <c r="A100" s="130">
        <v>37135</v>
      </c>
      <c r="B100" s="114">
        <v>59249</v>
      </c>
      <c r="C100" s="114">
        <f t="shared" si="8"/>
        <v>782611</v>
      </c>
      <c r="D100" s="115">
        <f t="shared" si="9"/>
        <v>-4.7627467369639298</v>
      </c>
      <c r="E100" s="131"/>
      <c r="F100" s="132"/>
      <c r="G100" s="113"/>
      <c r="H100" s="113"/>
      <c r="I100" s="113"/>
      <c r="M100" s="115"/>
    </row>
    <row r="101" spans="1:13" x14ac:dyDescent="0.2">
      <c r="A101" s="130">
        <v>37165</v>
      </c>
      <c r="B101" s="114">
        <v>66380</v>
      </c>
      <c r="C101" s="114">
        <f t="shared" si="8"/>
        <v>781349</v>
      </c>
      <c r="D101" s="115">
        <f t="shared" si="9"/>
        <v>-1.8657047396587918</v>
      </c>
      <c r="E101" s="131"/>
      <c r="F101" s="132"/>
      <c r="G101" s="113"/>
      <c r="H101" s="113"/>
      <c r="I101" s="113"/>
      <c r="M101" s="115"/>
    </row>
    <row r="102" spans="1:13" x14ac:dyDescent="0.2">
      <c r="A102" s="130">
        <v>37196</v>
      </c>
      <c r="B102" s="114">
        <v>70762</v>
      </c>
      <c r="C102" s="114">
        <f t="shared" si="8"/>
        <v>780315</v>
      </c>
      <c r="D102" s="115">
        <f t="shared" si="9"/>
        <v>-1.4401916541311492</v>
      </c>
      <c r="E102" s="131"/>
      <c r="F102" s="132"/>
      <c r="G102" s="113"/>
      <c r="H102" s="113"/>
      <c r="I102" s="113"/>
      <c r="M102" s="115"/>
    </row>
    <row r="103" spans="1:13" x14ac:dyDescent="0.2">
      <c r="A103" s="130">
        <v>37226</v>
      </c>
      <c r="B103" s="114">
        <v>69031</v>
      </c>
      <c r="C103" s="114">
        <f t="shared" si="8"/>
        <v>772681</v>
      </c>
      <c r="D103" s="115">
        <f t="shared" si="9"/>
        <v>-9.9576077740820459</v>
      </c>
      <c r="E103" s="131"/>
      <c r="F103" s="132"/>
      <c r="G103" s="113"/>
      <c r="H103" s="113"/>
      <c r="I103" s="113"/>
      <c r="M103" s="115"/>
    </row>
    <row r="104" spans="1:13" x14ac:dyDescent="0.2">
      <c r="A104" s="130">
        <v>37257</v>
      </c>
      <c r="B104" s="114">
        <v>58557</v>
      </c>
      <c r="C104" s="114">
        <f t="shared" si="8"/>
        <v>779838</v>
      </c>
      <c r="D104" s="115">
        <f t="shared" si="9"/>
        <v>13.924124513618677</v>
      </c>
      <c r="E104" s="131"/>
      <c r="F104" s="132"/>
      <c r="G104" s="113"/>
      <c r="H104" s="113"/>
      <c r="I104" s="113"/>
      <c r="M104" s="115"/>
    </row>
    <row r="105" spans="1:13" x14ac:dyDescent="0.2">
      <c r="A105" s="130">
        <v>37288</v>
      </c>
      <c r="B105" s="114">
        <v>64795</v>
      </c>
      <c r="C105" s="114">
        <f t="shared" si="8"/>
        <v>786031</v>
      </c>
      <c r="D105" s="115">
        <f t="shared" si="9"/>
        <v>10.567898706528787</v>
      </c>
      <c r="E105" s="131"/>
      <c r="F105" s="132"/>
      <c r="G105" s="113"/>
      <c r="H105" s="113"/>
      <c r="I105" s="113"/>
      <c r="M105" s="115"/>
    </row>
    <row r="106" spans="1:13" x14ac:dyDescent="0.2">
      <c r="A106" s="130">
        <v>37316</v>
      </c>
      <c r="B106" s="114">
        <v>67824</v>
      </c>
      <c r="C106" s="114">
        <f t="shared" si="8"/>
        <v>784904</v>
      </c>
      <c r="D106" s="115">
        <f t="shared" si="9"/>
        <v>-1.6344940609998404</v>
      </c>
      <c r="E106" s="131"/>
      <c r="F106" s="132"/>
      <c r="G106" s="113"/>
      <c r="H106" s="113"/>
      <c r="I106" s="113"/>
      <c r="M106" s="115"/>
    </row>
    <row r="107" spans="1:13" x14ac:dyDescent="0.2">
      <c r="A107" s="130">
        <v>37347</v>
      </c>
      <c r="B107" s="114">
        <v>63886</v>
      </c>
      <c r="C107" s="114">
        <f t="shared" si="8"/>
        <v>791485</v>
      </c>
      <c r="D107" s="115">
        <f t="shared" si="9"/>
        <v>11.484163685542274</v>
      </c>
      <c r="E107" s="131"/>
      <c r="F107" s="132"/>
      <c r="G107" s="113"/>
      <c r="H107" s="113"/>
      <c r="I107" s="113"/>
      <c r="M107" s="115"/>
    </row>
    <row r="108" spans="1:13" x14ac:dyDescent="0.2">
      <c r="A108" s="130">
        <v>37377</v>
      </c>
      <c r="B108" s="114">
        <v>73123</v>
      </c>
      <c r="C108" s="114">
        <f t="shared" si="8"/>
        <v>799347</v>
      </c>
      <c r="D108" s="115">
        <f t="shared" si="9"/>
        <v>12.047011231822987</v>
      </c>
      <c r="E108" s="131"/>
      <c r="F108" s="132"/>
      <c r="G108" s="113"/>
      <c r="H108" s="113"/>
      <c r="I108" s="113"/>
      <c r="M108" s="115"/>
    </row>
    <row r="109" spans="1:13" x14ac:dyDescent="0.2">
      <c r="A109" s="130">
        <v>37408</v>
      </c>
      <c r="B109" s="114">
        <v>78781</v>
      </c>
      <c r="C109" s="114">
        <f t="shared" si="8"/>
        <v>804571</v>
      </c>
      <c r="D109" s="115">
        <f t="shared" si="9"/>
        <v>7.1019753388528635</v>
      </c>
      <c r="E109" s="131"/>
      <c r="F109" s="132"/>
      <c r="G109" s="113"/>
      <c r="H109" s="113"/>
      <c r="I109" s="113"/>
      <c r="M109" s="115"/>
    </row>
    <row r="110" spans="1:13" x14ac:dyDescent="0.2">
      <c r="A110" s="130">
        <v>37438</v>
      </c>
      <c r="B110" s="114">
        <v>69782</v>
      </c>
      <c r="C110" s="114">
        <f t="shared" si="8"/>
        <v>808168</v>
      </c>
      <c r="D110" s="115">
        <f t="shared" si="9"/>
        <v>5.4347661856916218</v>
      </c>
      <c r="E110" s="131"/>
      <c r="F110" s="132"/>
      <c r="G110" s="113"/>
      <c r="H110" s="113"/>
      <c r="I110" s="113"/>
      <c r="M110" s="115"/>
    </row>
    <row r="111" spans="1:13" x14ac:dyDescent="0.2">
      <c r="A111" s="130">
        <v>37469</v>
      </c>
      <c r="B111" s="114">
        <v>69647</v>
      </c>
      <c r="C111" s="114">
        <f t="shared" si="8"/>
        <v>811817</v>
      </c>
      <c r="D111" s="115">
        <f t="shared" si="9"/>
        <v>5.5289554228916034</v>
      </c>
      <c r="E111" s="131"/>
      <c r="F111" s="132"/>
      <c r="G111" s="113"/>
      <c r="H111" s="113"/>
      <c r="I111" s="113"/>
      <c r="M111" s="115"/>
    </row>
    <row r="112" spans="1:13" x14ac:dyDescent="0.2">
      <c r="A112" s="130">
        <v>37500</v>
      </c>
      <c r="B112" s="114">
        <v>66034</v>
      </c>
      <c r="C112" s="114">
        <f t="shared" si="8"/>
        <v>818602</v>
      </c>
      <c r="D112" s="115">
        <f t="shared" si="9"/>
        <v>11.451670070380935</v>
      </c>
      <c r="E112" s="131"/>
      <c r="F112" s="132"/>
      <c r="G112" s="113"/>
      <c r="H112" s="113"/>
      <c r="I112" s="113"/>
      <c r="M112" s="115"/>
    </row>
    <row r="113" spans="1:13" x14ac:dyDescent="0.2">
      <c r="A113" s="130">
        <v>37530</v>
      </c>
      <c r="B113" s="114">
        <v>72332</v>
      </c>
      <c r="C113" s="114">
        <f t="shared" si="8"/>
        <v>824554</v>
      </c>
      <c r="D113" s="115">
        <f t="shared" si="9"/>
        <v>8.9665561916239831</v>
      </c>
      <c r="E113" s="131"/>
      <c r="F113" s="132"/>
      <c r="G113" s="113"/>
      <c r="H113" s="113"/>
      <c r="I113" s="113"/>
      <c r="M113" s="115"/>
    </row>
    <row r="114" spans="1:13" x14ac:dyDescent="0.2">
      <c r="A114" s="130">
        <v>37561</v>
      </c>
      <c r="B114" s="114">
        <v>71575</v>
      </c>
      <c r="C114" s="114">
        <f t="shared" si="8"/>
        <v>825367</v>
      </c>
      <c r="D114" s="115">
        <f t="shared" si="9"/>
        <v>1.1489217376558039</v>
      </c>
      <c r="E114" s="131"/>
      <c r="F114" s="132"/>
      <c r="G114" s="113"/>
      <c r="H114" s="113"/>
      <c r="I114" s="113"/>
      <c r="M114" s="115"/>
    </row>
    <row r="115" spans="1:13" x14ac:dyDescent="0.2">
      <c r="A115" s="130">
        <v>37591</v>
      </c>
      <c r="B115" s="114">
        <v>67973</v>
      </c>
      <c r="C115" s="114">
        <f t="shared" si="8"/>
        <v>824309</v>
      </c>
      <c r="D115" s="115">
        <f t="shared" si="9"/>
        <v>-1.5326447538062611</v>
      </c>
      <c r="E115" s="131"/>
      <c r="F115" s="132"/>
      <c r="G115" s="113"/>
      <c r="H115" s="113"/>
      <c r="I115" s="113"/>
      <c r="M115" s="115"/>
    </row>
    <row r="116" spans="1:13" x14ac:dyDescent="0.2">
      <c r="A116" s="130">
        <v>37622</v>
      </c>
      <c r="B116" s="114">
        <v>61170</v>
      </c>
      <c r="C116" s="114">
        <f t="shared" si="8"/>
        <v>826922</v>
      </c>
      <c r="D116" s="115">
        <f t="shared" si="9"/>
        <v>4.4623187663302417</v>
      </c>
      <c r="E116" s="131"/>
      <c r="F116" s="132"/>
      <c r="G116" s="113"/>
      <c r="H116" s="113"/>
      <c r="I116" s="113"/>
      <c r="M116" s="115"/>
    </row>
    <row r="117" spans="1:13" x14ac:dyDescent="0.2">
      <c r="A117" s="130">
        <v>37653</v>
      </c>
      <c r="B117" s="114">
        <v>66735</v>
      </c>
      <c r="C117" s="114">
        <f t="shared" si="8"/>
        <v>828862</v>
      </c>
      <c r="D117" s="115">
        <f t="shared" si="9"/>
        <v>2.9940581835018136</v>
      </c>
      <c r="E117" s="131"/>
      <c r="F117" s="132"/>
      <c r="G117" s="113"/>
      <c r="H117" s="113"/>
      <c r="I117" s="113"/>
      <c r="M117" s="115"/>
    </row>
    <row r="118" spans="1:13" x14ac:dyDescent="0.2">
      <c r="A118" s="130">
        <v>37681</v>
      </c>
      <c r="B118" s="114">
        <v>76113</v>
      </c>
      <c r="C118" s="114">
        <f t="shared" si="8"/>
        <v>837151</v>
      </c>
      <c r="D118" s="115">
        <f t="shared" si="9"/>
        <v>12.221337579617835</v>
      </c>
      <c r="E118" s="131"/>
      <c r="F118" s="132"/>
      <c r="G118" s="113"/>
      <c r="H118" s="113"/>
      <c r="I118" s="113"/>
      <c r="M118" s="115"/>
    </row>
    <row r="119" spans="1:13" x14ac:dyDescent="0.2">
      <c r="A119" s="130">
        <v>37712</v>
      </c>
      <c r="B119" s="114">
        <v>68865</v>
      </c>
      <c r="C119" s="114">
        <f t="shared" si="8"/>
        <v>842130</v>
      </c>
      <c r="D119" s="115">
        <f t="shared" si="9"/>
        <v>7.7935697961994803</v>
      </c>
      <c r="E119" s="131"/>
      <c r="F119" s="132"/>
      <c r="G119" s="113"/>
      <c r="H119" s="113"/>
      <c r="I119" s="113"/>
      <c r="M119" s="115"/>
    </row>
    <row r="120" spans="1:13" x14ac:dyDescent="0.2">
      <c r="A120" s="130">
        <v>37742</v>
      </c>
      <c r="B120" s="114">
        <v>78262</v>
      </c>
      <c r="C120" s="114">
        <f t="shared" si="8"/>
        <v>847269</v>
      </c>
      <c r="D120" s="115">
        <f t="shared" si="9"/>
        <v>7.0278845233373914</v>
      </c>
      <c r="E120" s="131"/>
      <c r="F120" s="132"/>
      <c r="G120" s="113"/>
      <c r="H120" s="113"/>
      <c r="I120" s="113"/>
      <c r="M120" s="115"/>
    </row>
    <row r="121" spans="1:13" x14ac:dyDescent="0.2">
      <c r="A121" s="130">
        <v>37773</v>
      </c>
      <c r="B121" s="114">
        <v>92058</v>
      </c>
      <c r="C121" s="114">
        <f t="shared" si="8"/>
        <v>860546</v>
      </c>
      <c r="D121" s="115">
        <f t="shared" si="9"/>
        <v>16.853048323834425</v>
      </c>
      <c r="E121" s="131"/>
      <c r="F121" s="132"/>
      <c r="G121" s="113"/>
      <c r="H121" s="113"/>
      <c r="I121" s="113"/>
      <c r="M121" s="115"/>
    </row>
    <row r="122" spans="1:13" x14ac:dyDescent="0.2">
      <c r="A122" s="130">
        <v>37803</v>
      </c>
      <c r="B122" s="114">
        <v>79521</v>
      </c>
      <c r="C122" s="114">
        <f t="shared" si="8"/>
        <v>870285</v>
      </c>
      <c r="D122" s="115">
        <f t="shared" si="9"/>
        <v>13.956321114327478</v>
      </c>
      <c r="E122" s="131"/>
      <c r="F122" s="132"/>
      <c r="G122" s="113"/>
      <c r="H122" s="113"/>
      <c r="I122" s="113"/>
      <c r="M122" s="115"/>
    </row>
    <row r="123" spans="1:13" x14ac:dyDescent="0.2">
      <c r="A123" s="130">
        <v>37834</v>
      </c>
      <c r="B123" s="114">
        <v>76173</v>
      </c>
      <c r="C123" s="114">
        <f t="shared" si="8"/>
        <v>876811</v>
      </c>
      <c r="D123" s="115">
        <f t="shared" si="9"/>
        <v>9.3701092652949871</v>
      </c>
      <c r="E123" s="131"/>
      <c r="F123" s="132"/>
      <c r="G123" s="113"/>
      <c r="H123" s="113"/>
      <c r="I123" s="113"/>
      <c r="M123" s="115"/>
    </row>
    <row r="124" spans="1:13" x14ac:dyDescent="0.2">
      <c r="A124" s="130">
        <v>37865</v>
      </c>
      <c r="B124" s="114">
        <v>77791</v>
      </c>
      <c r="C124" s="114">
        <f t="shared" si="8"/>
        <v>888568</v>
      </c>
      <c r="D124" s="115">
        <f t="shared" si="9"/>
        <v>17.804464366841323</v>
      </c>
      <c r="E124" s="131"/>
      <c r="F124" s="113"/>
      <c r="G124" s="113"/>
      <c r="H124" s="113"/>
      <c r="I124" s="113"/>
      <c r="J124" s="131"/>
      <c r="M124" s="115"/>
    </row>
    <row r="125" spans="1:13" x14ac:dyDescent="0.2">
      <c r="A125" s="130">
        <v>37895</v>
      </c>
      <c r="B125" s="114">
        <v>79225</v>
      </c>
      <c r="C125" s="114">
        <f t="shared" si="8"/>
        <v>895461</v>
      </c>
      <c r="D125" s="115">
        <f t="shared" si="9"/>
        <v>9.5296687496543715</v>
      </c>
      <c r="E125" s="131"/>
      <c r="F125" s="113"/>
      <c r="G125" s="113"/>
      <c r="H125" s="113"/>
      <c r="I125" s="113"/>
      <c r="M125" s="115"/>
    </row>
    <row r="126" spans="1:13" x14ac:dyDescent="0.2">
      <c r="A126" s="130">
        <v>37926</v>
      </c>
      <c r="B126" s="114">
        <v>76112</v>
      </c>
      <c r="C126" s="114">
        <f t="shared" si="8"/>
        <v>899998</v>
      </c>
      <c r="D126" s="115">
        <f t="shared" si="9"/>
        <v>6.3388054488298984</v>
      </c>
      <c r="E126" s="131"/>
      <c r="F126" s="113"/>
      <c r="G126" s="113"/>
      <c r="H126" s="113"/>
      <c r="I126" s="113"/>
      <c r="J126" s="115"/>
      <c r="M126" s="115"/>
    </row>
    <row r="127" spans="1:13" x14ac:dyDescent="0.2">
      <c r="A127" s="130">
        <v>37956</v>
      </c>
      <c r="B127" s="114">
        <v>77786</v>
      </c>
      <c r="C127" s="114">
        <f t="shared" si="8"/>
        <v>909811</v>
      </c>
      <c r="D127" s="115">
        <f t="shared" si="9"/>
        <v>14.436614538125433</v>
      </c>
      <c r="E127" s="131"/>
      <c r="F127" s="113"/>
      <c r="G127" s="113"/>
      <c r="H127" s="113"/>
      <c r="I127" s="113"/>
      <c r="J127" s="115"/>
      <c r="M127" s="115"/>
    </row>
    <row r="128" spans="1:13" x14ac:dyDescent="0.2">
      <c r="A128" s="130">
        <v>37987</v>
      </c>
      <c r="B128" s="114">
        <v>64797</v>
      </c>
      <c r="C128" s="114">
        <f t="shared" si="8"/>
        <v>913438</v>
      </c>
      <c r="D128" s="115">
        <f t="shared" si="9"/>
        <v>5.9293771456596378</v>
      </c>
      <c r="E128" s="131"/>
      <c r="F128" s="113"/>
      <c r="G128" s="113"/>
      <c r="H128" s="113"/>
      <c r="I128" s="113"/>
      <c r="J128" s="115"/>
      <c r="M128" s="115"/>
    </row>
    <row r="129" spans="1:13" x14ac:dyDescent="0.2">
      <c r="A129" s="130">
        <v>38018</v>
      </c>
      <c r="B129" s="114">
        <v>75877</v>
      </c>
      <c r="C129" s="114">
        <f t="shared" si="8"/>
        <v>922580</v>
      </c>
      <c r="D129" s="115">
        <f t="shared" si="9"/>
        <v>13.698958567468345</v>
      </c>
      <c r="E129" s="131"/>
      <c r="F129" s="113"/>
      <c r="G129" s="113"/>
      <c r="H129" s="113"/>
      <c r="I129" s="113"/>
      <c r="J129" s="115"/>
      <c r="M129" s="115"/>
    </row>
    <row r="130" spans="1:13" x14ac:dyDescent="0.2">
      <c r="A130" s="130">
        <v>38047</v>
      </c>
      <c r="B130" s="114">
        <v>86046</v>
      </c>
      <c r="C130" s="114">
        <f t="shared" si="8"/>
        <v>932513</v>
      </c>
      <c r="D130" s="115">
        <f t="shared" si="9"/>
        <v>13.050333057427771</v>
      </c>
      <c r="E130" s="131"/>
      <c r="F130" s="113"/>
      <c r="G130" s="113"/>
      <c r="H130" s="113"/>
      <c r="I130" s="113"/>
      <c r="J130" s="115"/>
      <c r="M130" s="115"/>
    </row>
    <row r="131" spans="1:13" x14ac:dyDescent="0.2">
      <c r="A131" s="130">
        <v>38078</v>
      </c>
      <c r="B131" s="114">
        <v>71305</v>
      </c>
      <c r="C131" s="114">
        <f t="shared" si="8"/>
        <v>934953</v>
      </c>
      <c r="D131" s="115">
        <f t="shared" si="9"/>
        <v>3.5431641617657736</v>
      </c>
      <c r="E131" s="131"/>
      <c r="F131" s="113"/>
      <c r="G131" s="113"/>
      <c r="H131" s="113"/>
      <c r="I131" s="113"/>
      <c r="J131" s="115"/>
      <c r="M131" s="115"/>
    </row>
    <row r="132" spans="1:13" x14ac:dyDescent="0.2">
      <c r="A132" s="130">
        <v>38108</v>
      </c>
      <c r="B132" s="114">
        <v>78279</v>
      </c>
      <c r="C132" s="114">
        <f t="shared" si="8"/>
        <v>934970</v>
      </c>
      <c r="D132" s="115">
        <f t="shared" si="9"/>
        <v>2.1721908461322225E-2</v>
      </c>
      <c r="E132" s="131"/>
      <c r="F132" s="113"/>
      <c r="G132" s="113"/>
      <c r="H132" s="113"/>
      <c r="I132" s="113"/>
      <c r="J132" s="115"/>
      <c r="M132" s="115"/>
    </row>
    <row r="133" spans="1:13" x14ac:dyDescent="0.2">
      <c r="A133" s="130">
        <v>38139</v>
      </c>
      <c r="B133" s="114">
        <v>97212</v>
      </c>
      <c r="C133" s="114">
        <f t="shared" si="8"/>
        <v>940124</v>
      </c>
      <c r="D133" s="115">
        <f t="shared" si="9"/>
        <v>5.59864433292055</v>
      </c>
      <c r="E133" s="131"/>
      <c r="F133" s="113"/>
      <c r="G133" s="113"/>
      <c r="H133" s="113"/>
      <c r="I133" s="113"/>
      <c r="J133" s="115"/>
      <c r="M133" s="115"/>
    </row>
    <row r="134" spans="1:13" x14ac:dyDescent="0.2">
      <c r="A134" s="130">
        <v>38169</v>
      </c>
      <c r="B134" s="114">
        <v>77035</v>
      </c>
      <c r="C134" s="114">
        <f t="shared" si="8"/>
        <v>937638</v>
      </c>
      <c r="D134" s="115">
        <f t="shared" si="9"/>
        <v>-3.1262182316620764</v>
      </c>
      <c r="E134" s="131"/>
      <c r="F134" s="113"/>
      <c r="G134" s="113"/>
      <c r="H134" s="113"/>
      <c r="I134" s="113"/>
      <c r="J134" s="115"/>
      <c r="M134" s="115"/>
    </row>
    <row r="135" spans="1:13" x14ac:dyDescent="0.2">
      <c r="A135" s="130">
        <v>38200</v>
      </c>
      <c r="B135" s="114">
        <v>79244</v>
      </c>
      <c r="C135" s="114">
        <f t="shared" si="8"/>
        <v>940709</v>
      </c>
      <c r="D135" s="115">
        <f t="shared" si="9"/>
        <v>4.0316122510600874</v>
      </c>
      <c r="E135" s="131"/>
      <c r="F135" s="113"/>
      <c r="G135" s="113"/>
      <c r="H135" s="113"/>
      <c r="I135" s="113"/>
      <c r="J135" s="115"/>
      <c r="M135" s="115"/>
    </row>
    <row r="136" spans="1:13" x14ac:dyDescent="0.2">
      <c r="A136" s="130">
        <v>38231</v>
      </c>
      <c r="B136" s="114">
        <v>80452</v>
      </c>
      <c r="C136" s="114">
        <f t="shared" si="8"/>
        <v>943370</v>
      </c>
      <c r="D136" s="115">
        <f t="shared" si="9"/>
        <v>3.4207041945726373</v>
      </c>
      <c r="E136" s="131"/>
      <c r="F136" s="113"/>
      <c r="G136" s="113"/>
      <c r="H136" s="113"/>
      <c r="I136" s="113"/>
      <c r="J136" s="115"/>
      <c r="M136" s="115"/>
    </row>
    <row r="137" spans="1:13" x14ac:dyDescent="0.2">
      <c r="A137" s="130">
        <v>38261</v>
      </c>
      <c r="B137" s="114">
        <v>81667</v>
      </c>
      <c r="C137" s="114">
        <f t="shared" si="8"/>
        <v>945812</v>
      </c>
      <c r="D137" s="115">
        <f t="shared" si="9"/>
        <v>3.0823603660460712</v>
      </c>
      <c r="E137" s="131"/>
      <c r="F137" s="113"/>
      <c r="G137" s="113"/>
      <c r="H137" s="113"/>
      <c r="I137" s="113"/>
      <c r="J137" s="115"/>
      <c r="M137" s="115"/>
    </row>
    <row r="138" spans="1:13" x14ac:dyDescent="0.2">
      <c r="A138" s="130">
        <v>38292</v>
      </c>
      <c r="B138" s="114">
        <v>84335</v>
      </c>
      <c r="C138" s="114">
        <f t="shared" si="8"/>
        <v>954035</v>
      </c>
      <c r="D138" s="115">
        <f t="shared" si="9"/>
        <v>10.80381542989279</v>
      </c>
      <c r="E138" s="131"/>
      <c r="F138" s="113"/>
      <c r="G138" s="113"/>
      <c r="H138" s="113"/>
      <c r="I138" s="113"/>
      <c r="J138" s="115"/>
      <c r="M138" s="115"/>
    </row>
    <row r="139" spans="1:13" x14ac:dyDescent="0.2">
      <c r="A139" s="130">
        <v>38322</v>
      </c>
      <c r="B139" s="114">
        <v>78980</v>
      </c>
      <c r="C139" s="114">
        <f t="shared" si="8"/>
        <v>955229</v>
      </c>
      <c r="D139" s="115">
        <f t="shared" si="9"/>
        <v>1.534980587766436</v>
      </c>
      <c r="E139" s="131"/>
      <c r="F139" s="113"/>
      <c r="G139" s="113"/>
      <c r="H139" s="113"/>
      <c r="I139" s="113"/>
      <c r="J139" s="115"/>
      <c r="M139" s="115"/>
    </row>
    <row r="140" spans="1:13" x14ac:dyDescent="0.2">
      <c r="A140" s="130">
        <v>38353</v>
      </c>
      <c r="B140" s="114">
        <v>69713</v>
      </c>
      <c r="C140" s="114">
        <f t="shared" si="8"/>
        <v>960145</v>
      </c>
      <c r="D140" s="115">
        <f t="shared" si="9"/>
        <v>7.5867709924842197</v>
      </c>
      <c r="E140" s="131"/>
      <c r="F140" s="113"/>
      <c r="G140" s="113"/>
      <c r="H140" s="113"/>
      <c r="I140" s="113"/>
      <c r="J140" s="115"/>
      <c r="M140" s="115"/>
    </row>
    <row r="141" spans="1:13" x14ac:dyDescent="0.2">
      <c r="A141" s="130">
        <v>38384</v>
      </c>
      <c r="B141" s="114">
        <v>81141</v>
      </c>
      <c r="C141" s="114">
        <f t="shared" si="8"/>
        <v>965409</v>
      </c>
      <c r="D141" s="115">
        <f t="shared" si="9"/>
        <v>6.9375436561803978</v>
      </c>
      <c r="E141" s="131"/>
      <c r="F141" s="113"/>
      <c r="G141" s="113"/>
      <c r="H141" s="113"/>
      <c r="I141" s="113"/>
      <c r="J141" s="115"/>
      <c r="M141" s="115"/>
    </row>
    <row r="142" spans="1:13" x14ac:dyDescent="0.2">
      <c r="A142" s="130">
        <v>38412</v>
      </c>
      <c r="B142" s="114">
        <v>86638</v>
      </c>
      <c r="C142" s="114">
        <f t="shared" si="8"/>
        <v>966001</v>
      </c>
      <c r="D142" s="115">
        <f t="shared" si="9"/>
        <v>0.6880040908351347</v>
      </c>
      <c r="E142" s="131"/>
      <c r="F142" s="113"/>
      <c r="G142" s="113"/>
      <c r="H142" s="113"/>
      <c r="I142" s="113"/>
      <c r="J142" s="115"/>
      <c r="M142" s="115"/>
    </row>
    <row r="143" spans="1:13" x14ac:dyDescent="0.2">
      <c r="A143" s="130">
        <v>38443</v>
      </c>
      <c r="B143" s="114">
        <v>76487</v>
      </c>
      <c r="C143" s="114">
        <f t="shared" si="8"/>
        <v>971183</v>
      </c>
      <c r="D143" s="115">
        <f t="shared" si="9"/>
        <v>7.2673725545193193</v>
      </c>
      <c r="E143" s="131"/>
      <c r="F143" s="113"/>
      <c r="G143" s="113"/>
      <c r="H143" s="113"/>
      <c r="I143" s="113"/>
      <c r="J143" s="115"/>
      <c r="M143" s="115"/>
    </row>
    <row r="144" spans="1:13" x14ac:dyDescent="0.2">
      <c r="A144" s="130">
        <v>38473</v>
      </c>
      <c r="B144" s="114">
        <v>83954</v>
      </c>
      <c r="C144" s="114">
        <f t="shared" si="8"/>
        <v>976858</v>
      </c>
      <c r="D144" s="115">
        <f t="shared" si="9"/>
        <v>7.2497093728841708</v>
      </c>
      <c r="E144" s="131"/>
      <c r="F144" s="113"/>
      <c r="G144" s="113"/>
      <c r="H144" s="113"/>
      <c r="I144" s="113"/>
      <c r="J144" s="115"/>
      <c r="M144" s="115"/>
    </row>
    <row r="145" spans="1:13" x14ac:dyDescent="0.2">
      <c r="A145" s="130">
        <v>38504</v>
      </c>
      <c r="B145" s="114">
        <v>102145</v>
      </c>
      <c r="C145" s="114">
        <f t="shared" si="8"/>
        <v>981791</v>
      </c>
      <c r="D145" s="115">
        <f t="shared" si="9"/>
        <v>5.0744764020902773</v>
      </c>
      <c r="E145" s="131"/>
      <c r="F145" s="113"/>
      <c r="G145" s="113"/>
      <c r="H145" s="113"/>
      <c r="I145" s="113"/>
      <c r="J145" s="115"/>
      <c r="M145" s="115"/>
    </row>
    <row r="146" spans="1:13" x14ac:dyDescent="0.2">
      <c r="A146" s="130">
        <v>38534</v>
      </c>
      <c r="B146" s="114">
        <v>78641</v>
      </c>
      <c r="C146" s="114">
        <f t="shared" si="8"/>
        <v>983397</v>
      </c>
      <c r="D146" s="115">
        <f t="shared" si="9"/>
        <v>2.0847666645031482</v>
      </c>
      <c r="E146" s="131"/>
      <c r="F146" s="113"/>
      <c r="G146" s="113"/>
      <c r="H146" s="113"/>
      <c r="I146" s="113"/>
      <c r="J146" s="115"/>
      <c r="M146" s="115"/>
    </row>
    <row r="147" spans="1:13" x14ac:dyDescent="0.2">
      <c r="A147" s="130">
        <v>38565</v>
      </c>
      <c r="B147" s="114">
        <v>86177</v>
      </c>
      <c r="C147" s="114">
        <f t="shared" si="8"/>
        <v>990330</v>
      </c>
      <c r="D147" s="115">
        <f t="shared" si="9"/>
        <v>8.7489273635858869</v>
      </c>
      <c r="E147" s="131"/>
      <c r="F147" s="113"/>
      <c r="G147" s="113"/>
      <c r="H147" s="113"/>
      <c r="I147" s="113"/>
      <c r="J147" s="115"/>
      <c r="M147" s="115"/>
    </row>
    <row r="148" spans="1:13" x14ac:dyDescent="0.2">
      <c r="A148" s="130">
        <v>38596</v>
      </c>
      <c r="B148" s="114">
        <v>84440</v>
      </c>
      <c r="C148" s="114">
        <f t="shared" ref="C148:C211" si="10">SUM(B137:B148)</f>
        <v>994318</v>
      </c>
      <c r="D148" s="115">
        <f t="shared" si="9"/>
        <v>4.956992989608711</v>
      </c>
      <c r="E148" s="131"/>
      <c r="F148" s="113"/>
      <c r="G148" s="113"/>
      <c r="H148" s="113"/>
      <c r="I148" s="113"/>
      <c r="J148" s="115"/>
      <c r="M148" s="115"/>
    </row>
    <row r="149" spans="1:13" x14ac:dyDescent="0.2">
      <c r="A149" s="130">
        <v>38626</v>
      </c>
      <c r="B149" s="114">
        <v>76118</v>
      </c>
      <c r="C149" s="114">
        <f t="shared" si="10"/>
        <v>988769</v>
      </c>
      <c r="D149" s="115">
        <f t="shared" ref="D149:D212" si="11">((B149-B137)/B137)*100</f>
        <v>-6.7946661442198204</v>
      </c>
      <c r="E149" s="131"/>
      <c r="F149" s="113"/>
      <c r="G149" s="113"/>
      <c r="H149" s="113"/>
      <c r="I149" s="113"/>
      <c r="J149" s="115"/>
      <c r="M149" s="115"/>
    </row>
    <row r="150" spans="1:13" x14ac:dyDescent="0.2">
      <c r="A150" s="130">
        <v>38657</v>
      </c>
      <c r="B150" s="114">
        <v>83538</v>
      </c>
      <c r="C150" s="114">
        <f t="shared" si="10"/>
        <v>987972</v>
      </c>
      <c r="D150" s="115">
        <f t="shared" si="11"/>
        <v>-0.94504061184561583</v>
      </c>
      <c r="E150" s="131"/>
      <c r="F150" s="113"/>
      <c r="G150" s="113"/>
      <c r="H150" s="113"/>
      <c r="I150" s="113"/>
      <c r="J150" s="115"/>
      <c r="M150" s="115"/>
    </row>
    <row r="151" spans="1:13" x14ac:dyDescent="0.2">
      <c r="A151" s="130">
        <v>38687</v>
      </c>
      <c r="B151" s="114">
        <v>79277</v>
      </c>
      <c r="C151" s="114">
        <f t="shared" si="10"/>
        <v>988269</v>
      </c>
      <c r="D151" s="115">
        <f t="shared" si="11"/>
        <v>0.37604456824512533</v>
      </c>
      <c r="E151" s="131"/>
      <c r="F151" s="113"/>
      <c r="G151" s="113"/>
      <c r="H151" s="113"/>
      <c r="I151" s="113"/>
      <c r="J151" s="115"/>
      <c r="M151" s="115"/>
    </row>
    <row r="152" spans="1:13" x14ac:dyDescent="0.2">
      <c r="A152" s="130">
        <v>38718</v>
      </c>
      <c r="B152" s="114">
        <v>70003</v>
      </c>
      <c r="C152" s="114">
        <f t="shared" si="10"/>
        <v>988559</v>
      </c>
      <c r="D152" s="115">
        <f t="shared" si="11"/>
        <v>0.41599127852767775</v>
      </c>
      <c r="E152" s="131"/>
      <c r="F152" s="113"/>
      <c r="G152" s="113"/>
      <c r="H152" s="113"/>
      <c r="I152" s="113"/>
      <c r="J152" s="115"/>
      <c r="M152" s="115"/>
    </row>
    <row r="153" spans="1:13" x14ac:dyDescent="0.2">
      <c r="A153" s="130">
        <v>38749</v>
      </c>
      <c r="B153" s="114">
        <v>77446</v>
      </c>
      <c r="C153" s="114">
        <f t="shared" si="10"/>
        <v>984864</v>
      </c>
      <c r="D153" s="115">
        <f t="shared" si="11"/>
        <v>-4.5538014074265787</v>
      </c>
      <c r="E153" s="131"/>
      <c r="F153" s="113"/>
      <c r="G153" s="113"/>
      <c r="H153" s="113"/>
      <c r="I153" s="113"/>
      <c r="J153" s="115"/>
      <c r="M153" s="115"/>
    </row>
    <row r="154" spans="1:13" x14ac:dyDescent="0.2">
      <c r="A154" s="130">
        <v>38777</v>
      </c>
      <c r="B154" s="114">
        <v>87156</v>
      </c>
      <c r="C154" s="114">
        <f t="shared" si="10"/>
        <v>985382</v>
      </c>
      <c r="D154" s="115">
        <f t="shared" si="11"/>
        <v>0.59789007133128647</v>
      </c>
      <c r="E154" s="131"/>
      <c r="F154" s="113"/>
      <c r="G154" s="113"/>
      <c r="H154" s="113"/>
      <c r="I154" s="113"/>
      <c r="J154" s="115"/>
      <c r="M154" s="115"/>
    </row>
    <row r="155" spans="1:13" x14ac:dyDescent="0.2">
      <c r="A155" s="130">
        <v>38808</v>
      </c>
      <c r="B155" s="114">
        <v>68650</v>
      </c>
      <c r="C155" s="114">
        <f t="shared" si="10"/>
        <v>977545</v>
      </c>
      <c r="D155" s="115">
        <f t="shared" si="11"/>
        <v>-10.246185626315583</v>
      </c>
      <c r="E155" s="131"/>
      <c r="F155" s="113"/>
      <c r="G155" s="113"/>
      <c r="H155" s="113"/>
      <c r="I155" s="113"/>
      <c r="J155" s="115"/>
      <c r="M155" s="115"/>
    </row>
    <row r="156" spans="1:13" x14ac:dyDescent="0.2">
      <c r="A156" s="130">
        <v>38838</v>
      </c>
      <c r="B156" s="114">
        <v>83457</v>
      </c>
      <c r="C156" s="114">
        <f t="shared" si="10"/>
        <v>977048</v>
      </c>
      <c r="D156" s="115">
        <f t="shared" si="11"/>
        <v>-0.59199085213331115</v>
      </c>
      <c r="E156" s="131"/>
      <c r="F156" s="113"/>
      <c r="G156" s="113"/>
      <c r="H156" s="113"/>
      <c r="I156" s="113"/>
      <c r="J156" s="115"/>
      <c r="M156" s="115"/>
    </row>
    <row r="157" spans="1:13" x14ac:dyDescent="0.2">
      <c r="A157" s="130">
        <v>38869</v>
      </c>
      <c r="B157" s="114">
        <v>96448</v>
      </c>
      <c r="C157" s="114">
        <f t="shared" si="10"/>
        <v>971351</v>
      </c>
      <c r="D157" s="115">
        <f t="shared" si="11"/>
        <v>-5.5773655098144799</v>
      </c>
      <c r="E157" s="131"/>
      <c r="F157" s="113"/>
      <c r="G157" s="113"/>
      <c r="H157" s="113"/>
      <c r="I157" s="113"/>
      <c r="J157" s="115"/>
      <c r="M157" s="115"/>
    </row>
    <row r="158" spans="1:13" x14ac:dyDescent="0.2">
      <c r="A158" s="130">
        <v>38899</v>
      </c>
      <c r="B158" s="114">
        <v>77562</v>
      </c>
      <c r="C158" s="114">
        <f t="shared" si="10"/>
        <v>970272</v>
      </c>
      <c r="D158" s="115">
        <f t="shared" si="11"/>
        <v>-1.372057832428377</v>
      </c>
      <c r="E158" s="131"/>
      <c r="F158" s="113"/>
      <c r="G158" s="113"/>
      <c r="H158" s="113"/>
      <c r="I158" s="113"/>
      <c r="J158" s="115"/>
      <c r="M158" s="115"/>
    </row>
    <row r="159" spans="1:13" x14ac:dyDescent="0.2">
      <c r="A159" s="130">
        <v>38930</v>
      </c>
      <c r="B159" s="114">
        <v>81661</v>
      </c>
      <c r="C159" s="114">
        <f t="shared" si="10"/>
        <v>965756</v>
      </c>
      <c r="D159" s="115">
        <f t="shared" si="11"/>
        <v>-5.2403773628694434</v>
      </c>
      <c r="E159" s="131"/>
      <c r="F159" s="113"/>
      <c r="G159" s="113"/>
      <c r="H159" s="113"/>
      <c r="I159" s="113"/>
      <c r="J159" s="115"/>
      <c r="M159" s="115"/>
    </row>
    <row r="160" spans="1:13" x14ac:dyDescent="0.2">
      <c r="A160" s="130">
        <v>38961</v>
      </c>
      <c r="B160" s="114">
        <v>79993</v>
      </c>
      <c r="C160" s="114">
        <f t="shared" si="10"/>
        <v>961309</v>
      </c>
      <c r="D160" s="115">
        <f t="shared" si="11"/>
        <v>-5.2664613927048789</v>
      </c>
      <c r="E160" s="131"/>
      <c r="F160" s="113"/>
      <c r="G160" s="113"/>
      <c r="H160" s="113"/>
      <c r="I160" s="113"/>
      <c r="J160" s="115"/>
      <c r="M160" s="115"/>
    </row>
    <row r="161" spans="1:13" x14ac:dyDescent="0.2">
      <c r="A161" s="130">
        <v>38991</v>
      </c>
      <c r="B161" s="114">
        <v>79930</v>
      </c>
      <c r="C161" s="114">
        <f t="shared" si="10"/>
        <v>965121</v>
      </c>
      <c r="D161" s="115">
        <f t="shared" si="11"/>
        <v>5.0080138731968784</v>
      </c>
      <c r="E161" s="131"/>
      <c r="F161" s="113"/>
      <c r="G161" s="113"/>
      <c r="H161" s="113"/>
      <c r="I161" s="113"/>
      <c r="J161" s="115"/>
      <c r="M161" s="115"/>
    </row>
    <row r="162" spans="1:13" x14ac:dyDescent="0.2">
      <c r="A162" s="130">
        <v>39022</v>
      </c>
      <c r="B162" s="114">
        <v>83297</v>
      </c>
      <c r="C162" s="114">
        <f t="shared" si="10"/>
        <v>964880</v>
      </c>
      <c r="D162" s="115">
        <f t="shared" si="11"/>
        <v>-0.28849146496205319</v>
      </c>
      <c r="E162" s="131"/>
      <c r="F162" s="113"/>
      <c r="G162" s="113"/>
      <c r="H162" s="113"/>
      <c r="I162" s="113"/>
      <c r="J162" s="115"/>
      <c r="M162" s="115"/>
    </row>
    <row r="163" spans="1:13" x14ac:dyDescent="0.2">
      <c r="A163" s="130">
        <v>39052</v>
      </c>
      <c r="B163" s="114">
        <v>77063</v>
      </c>
      <c r="C163" s="114">
        <f t="shared" si="10"/>
        <v>962666</v>
      </c>
      <c r="D163" s="115">
        <f t="shared" si="11"/>
        <v>-2.792739382166328</v>
      </c>
      <c r="E163" s="131"/>
      <c r="F163" s="113"/>
      <c r="G163" s="113"/>
      <c r="H163" s="113"/>
      <c r="I163" s="113"/>
      <c r="J163" s="115"/>
      <c r="M163" s="115"/>
    </row>
    <row r="164" spans="1:13" x14ac:dyDescent="0.2">
      <c r="A164" s="130">
        <v>39083</v>
      </c>
      <c r="B164" s="114">
        <v>76936</v>
      </c>
      <c r="C164" s="114">
        <f t="shared" si="10"/>
        <v>969599</v>
      </c>
      <c r="D164" s="115">
        <f t="shared" si="11"/>
        <v>9.9038612630887251</v>
      </c>
      <c r="E164" s="131"/>
      <c r="F164" s="113"/>
      <c r="G164" s="113"/>
      <c r="H164" s="113"/>
      <c r="I164" s="113"/>
      <c r="J164" s="115"/>
      <c r="M164" s="115"/>
    </row>
    <row r="165" spans="1:13" x14ac:dyDescent="0.2">
      <c r="A165" s="130">
        <v>39114</v>
      </c>
      <c r="B165" s="114">
        <v>83740</v>
      </c>
      <c r="C165" s="114">
        <f t="shared" si="10"/>
        <v>975893</v>
      </c>
      <c r="D165" s="115">
        <f t="shared" si="11"/>
        <v>8.1269529736848902</v>
      </c>
      <c r="E165" s="131"/>
      <c r="F165" s="113"/>
      <c r="G165" s="113"/>
      <c r="H165" s="113"/>
      <c r="I165" s="113"/>
      <c r="J165" s="115"/>
      <c r="M165" s="115"/>
    </row>
    <row r="166" spans="1:13" x14ac:dyDescent="0.2">
      <c r="A166" s="130">
        <v>39142</v>
      </c>
      <c r="B166" s="114">
        <v>94392</v>
      </c>
      <c r="C166" s="114">
        <f t="shared" si="10"/>
        <v>983129</v>
      </c>
      <c r="D166" s="115">
        <f t="shared" si="11"/>
        <v>8.3023543990086743</v>
      </c>
      <c r="E166" s="131"/>
      <c r="F166" s="113"/>
      <c r="G166" s="113"/>
      <c r="H166" s="113"/>
      <c r="I166" s="113"/>
      <c r="J166" s="115"/>
      <c r="M166" s="115"/>
    </row>
    <row r="167" spans="1:13" x14ac:dyDescent="0.2">
      <c r="A167" s="130">
        <v>39173</v>
      </c>
      <c r="B167" s="114">
        <v>75614</v>
      </c>
      <c r="C167" s="114">
        <f t="shared" si="10"/>
        <v>990093</v>
      </c>
      <c r="D167" s="115">
        <f t="shared" si="11"/>
        <v>10.144209759650401</v>
      </c>
      <c r="E167" s="131"/>
      <c r="F167" s="113"/>
      <c r="G167" s="113"/>
      <c r="H167" s="113"/>
      <c r="I167" s="113"/>
      <c r="J167" s="115"/>
      <c r="M167" s="115"/>
    </row>
    <row r="168" spans="1:13" x14ac:dyDescent="0.2">
      <c r="A168" s="130">
        <v>39203</v>
      </c>
      <c r="B168" s="114">
        <v>88597</v>
      </c>
      <c r="C168" s="114">
        <f t="shared" si="10"/>
        <v>995233</v>
      </c>
      <c r="D168" s="115">
        <f t="shared" si="11"/>
        <v>6.1588602513869422</v>
      </c>
      <c r="E168" s="131"/>
      <c r="F168" s="113"/>
      <c r="G168" s="113"/>
      <c r="H168" s="113"/>
      <c r="I168" s="113"/>
      <c r="J168" s="115"/>
      <c r="M168" s="115"/>
    </row>
    <row r="169" spans="1:13" x14ac:dyDescent="0.2">
      <c r="A169" s="130">
        <v>39234</v>
      </c>
      <c r="B169" s="114">
        <v>105097</v>
      </c>
      <c r="C169" s="114">
        <f t="shared" si="10"/>
        <v>1003882</v>
      </c>
      <c r="D169" s="115">
        <f t="shared" si="11"/>
        <v>8.9675265428002646</v>
      </c>
      <c r="E169" s="131"/>
      <c r="F169" s="113"/>
      <c r="G169" s="113"/>
      <c r="H169" s="113"/>
      <c r="I169" s="113"/>
      <c r="J169" s="115"/>
      <c r="M169" s="115"/>
    </row>
    <row r="170" spans="1:13" x14ac:dyDescent="0.2">
      <c r="A170" s="130">
        <v>39264</v>
      </c>
      <c r="B170" s="114">
        <v>86291</v>
      </c>
      <c r="C170" s="114">
        <f t="shared" si="10"/>
        <v>1012611</v>
      </c>
      <c r="D170" s="115">
        <f t="shared" si="11"/>
        <v>11.254222428508806</v>
      </c>
      <c r="E170" s="131"/>
      <c r="F170" s="113"/>
      <c r="G170" s="113"/>
      <c r="H170" s="113"/>
      <c r="I170" s="113"/>
      <c r="J170" s="115"/>
      <c r="M170" s="115"/>
    </row>
    <row r="171" spans="1:13" x14ac:dyDescent="0.2">
      <c r="A171" s="130">
        <v>39295</v>
      </c>
      <c r="B171" s="114">
        <v>88206</v>
      </c>
      <c r="C171" s="114">
        <f t="shared" si="10"/>
        <v>1019156</v>
      </c>
      <c r="D171" s="115">
        <f t="shared" si="11"/>
        <v>8.0148418461689168</v>
      </c>
      <c r="E171" s="131"/>
      <c r="F171" s="113"/>
      <c r="G171" s="113"/>
      <c r="H171" s="113"/>
      <c r="I171" s="113"/>
      <c r="J171" s="115"/>
      <c r="M171" s="115"/>
    </row>
    <row r="172" spans="1:13" x14ac:dyDescent="0.2">
      <c r="A172" s="130">
        <v>39326</v>
      </c>
      <c r="B172" s="114">
        <v>83489</v>
      </c>
      <c r="C172" s="114">
        <f t="shared" si="10"/>
        <v>1022652</v>
      </c>
      <c r="D172" s="115">
        <f t="shared" si="11"/>
        <v>4.3703824084607401</v>
      </c>
      <c r="E172" s="131"/>
      <c r="F172" s="113"/>
      <c r="G172" s="113"/>
      <c r="H172" s="113"/>
      <c r="I172" s="113"/>
      <c r="J172" s="115"/>
      <c r="M172" s="115"/>
    </row>
    <row r="173" spans="1:13" x14ac:dyDescent="0.2">
      <c r="A173" s="130">
        <v>39356</v>
      </c>
      <c r="B173" s="114">
        <v>89289</v>
      </c>
      <c r="C173" s="114">
        <f t="shared" si="10"/>
        <v>1032011</v>
      </c>
      <c r="D173" s="115">
        <f t="shared" si="11"/>
        <v>11.70899537094958</v>
      </c>
      <c r="E173" s="131"/>
      <c r="F173" s="113"/>
      <c r="G173" s="113"/>
      <c r="H173" s="113"/>
      <c r="I173" s="113"/>
      <c r="J173" s="115"/>
      <c r="M173" s="115"/>
    </row>
    <row r="174" spans="1:13" x14ac:dyDescent="0.2">
      <c r="A174" s="130">
        <v>39387</v>
      </c>
      <c r="B174" s="114">
        <v>92081</v>
      </c>
      <c r="C174" s="114">
        <f t="shared" si="10"/>
        <v>1040795</v>
      </c>
      <c r="D174" s="115">
        <f t="shared" si="11"/>
        <v>10.545397793437939</v>
      </c>
      <c r="E174" s="131"/>
      <c r="F174" s="113"/>
      <c r="G174" s="113"/>
      <c r="H174" s="113"/>
      <c r="I174" s="113"/>
      <c r="J174" s="115"/>
      <c r="M174" s="115"/>
    </row>
    <row r="175" spans="1:13" x14ac:dyDescent="0.2">
      <c r="A175" s="130">
        <v>39417</v>
      </c>
      <c r="B175" s="114">
        <v>86250</v>
      </c>
      <c r="C175" s="114">
        <f t="shared" si="10"/>
        <v>1049982</v>
      </c>
      <c r="D175" s="115">
        <f t="shared" si="11"/>
        <v>11.921414946212838</v>
      </c>
      <c r="E175" s="131"/>
      <c r="F175" s="113"/>
      <c r="G175" s="113"/>
      <c r="H175" s="113"/>
      <c r="I175" s="113"/>
      <c r="J175" s="115"/>
      <c r="M175" s="115"/>
    </row>
    <row r="176" spans="1:13" x14ac:dyDescent="0.2">
      <c r="A176" s="130">
        <v>39448</v>
      </c>
      <c r="B176" s="114">
        <v>82270</v>
      </c>
      <c r="C176" s="114">
        <f t="shared" si="10"/>
        <v>1055316</v>
      </c>
      <c r="D176" s="115">
        <f t="shared" si="11"/>
        <v>6.933035250077987</v>
      </c>
      <c r="E176" s="131"/>
      <c r="F176" s="113"/>
      <c r="G176" s="113"/>
      <c r="H176" s="113"/>
      <c r="I176" s="113"/>
      <c r="J176" s="115"/>
      <c r="M176" s="115"/>
    </row>
    <row r="177" spans="1:13" x14ac:dyDescent="0.2">
      <c r="A177" s="130">
        <v>39479</v>
      </c>
      <c r="B177" s="114">
        <v>89898</v>
      </c>
      <c r="C177" s="114">
        <f t="shared" si="10"/>
        <v>1061474</v>
      </c>
      <c r="D177" s="115">
        <f t="shared" si="11"/>
        <v>7.3537138762837353</v>
      </c>
      <c r="E177" s="131"/>
      <c r="F177" s="113"/>
      <c r="G177" s="113"/>
      <c r="H177" s="113"/>
      <c r="I177" s="113"/>
      <c r="J177" s="115"/>
      <c r="M177" s="115"/>
    </row>
    <row r="178" spans="1:13" x14ac:dyDescent="0.2">
      <c r="A178" s="130">
        <v>39508</v>
      </c>
      <c r="B178" s="114">
        <v>91285</v>
      </c>
      <c r="C178" s="114">
        <f t="shared" si="10"/>
        <v>1058367</v>
      </c>
      <c r="D178" s="115">
        <f t="shared" si="11"/>
        <v>-3.2915925078396477</v>
      </c>
      <c r="E178" s="131"/>
      <c r="F178" s="113"/>
      <c r="G178" s="113"/>
      <c r="H178" s="113"/>
      <c r="I178" s="113"/>
      <c r="J178" s="115"/>
      <c r="M178" s="115"/>
    </row>
    <row r="179" spans="1:13" x14ac:dyDescent="0.2">
      <c r="A179" s="130">
        <v>39539</v>
      </c>
      <c r="B179" s="114">
        <v>84061</v>
      </c>
      <c r="C179" s="114">
        <f t="shared" si="10"/>
        <v>1066814</v>
      </c>
      <c r="D179" s="115">
        <f t="shared" si="11"/>
        <v>11.171211680376651</v>
      </c>
      <c r="E179" s="131"/>
      <c r="F179" s="113"/>
      <c r="G179" s="113"/>
      <c r="H179" s="113"/>
      <c r="I179" s="113"/>
      <c r="J179" s="115"/>
      <c r="M179" s="115"/>
    </row>
    <row r="180" spans="1:13" x14ac:dyDescent="0.2">
      <c r="A180" s="130">
        <v>39569</v>
      </c>
      <c r="B180" s="114">
        <v>88640</v>
      </c>
      <c r="C180" s="114">
        <f t="shared" si="10"/>
        <v>1066857</v>
      </c>
      <c r="D180" s="115">
        <f t="shared" si="11"/>
        <v>4.853437475309548E-2</v>
      </c>
      <c r="E180" s="131"/>
      <c r="F180" s="113"/>
      <c r="G180" s="113"/>
      <c r="H180" s="113"/>
      <c r="I180" s="113"/>
      <c r="J180" s="115"/>
      <c r="M180" s="115"/>
    </row>
    <row r="181" spans="1:13" x14ac:dyDescent="0.2">
      <c r="A181" s="130">
        <v>39600</v>
      </c>
      <c r="B181" s="114">
        <v>106541</v>
      </c>
      <c r="C181" s="114">
        <f t="shared" si="10"/>
        <v>1068301</v>
      </c>
      <c r="D181" s="115">
        <f t="shared" si="11"/>
        <v>1.3739688097662159</v>
      </c>
      <c r="E181" s="131"/>
      <c r="F181" s="113"/>
      <c r="G181" s="113"/>
      <c r="H181" s="113"/>
      <c r="I181" s="113"/>
      <c r="J181" s="115"/>
      <c r="M181" s="115"/>
    </row>
    <row r="182" spans="1:13" x14ac:dyDescent="0.2">
      <c r="A182" s="130">
        <v>39630</v>
      </c>
      <c r="B182" s="114">
        <v>83976</v>
      </c>
      <c r="C182" s="114">
        <f t="shared" si="10"/>
        <v>1065986</v>
      </c>
      <c r="D182" s="115">
        <f t="shared" si="11"/>
        <v>-2.682782677220104</v>
      </c>
      <c r="E182" s="131"/>
      <c r="F182" s="113"/>
      <c r="G182" s="113"/>
      <c r="H182" s="113"/>
      <c r="I182" s="113"/>
      <c r="J182" s="115"/>
      <c r="M182" s="115"/>
    </row>
    <row r="183" spans="1:13" x14ac:dyDescent="0.2">
      <c r="A183" s="130">
        <v>39661</v>
      </c>
      <c r="B183" s="114">
        <v>77324</v>
      </c>
      <c r="C183" s="114">
        <f t="shared" si="10"/>
        <v>1055104</v>
      </c>
      <c r="D183" s="115">
        <f t="shared" si="11"/>
        <v>-12.337029227036709</v>
      </c>
      <c r="E183" s="131"/>
      <c r="F183" s="113"/>
      <c r="G183" s="113"/>
      <c r="H183" s="113"/>
      <c r="I183" s="113"/>
      <c r="J183" s="115"/>
      <c r="M183" s="115"/>
    </row>
    <row r="184" spans="1:13" x14ac:dyDescent="0.2">
      <c r="A184" s="130">
        <v>39692</v>
      </c>
      <c r="B184" s="114">
        <v>80938</v>
      </c>
      <c r="C184" s="114">
        <f t="shared" si="10"/>
        <v>1052553</v>
      </c>
      <c r="D184" s="115">
        <f t="shared" si="11"/>
        <v>-3.0554923403083039</v>
      </c>
      <c r="E184" s="131"/>
      <c r="F184" s="113"/>
      <c r="G184" s="113"/>
      <c r="H184" s="113"/>
      <c r="I184" s="113"/>
      <c r="J184" s="115"/>
      <c r="M184" s="115"/>
    </row>
    <row r="185" spans="1:13" x14ac:dyDescent="0.2">
      <c r="A185" s="130">
        <v>39722</v>
      </c>
      <c r="B185" s="114">
        <v>79105</v>
      </c>
      <c r="C185" s="114">
        <f t="shared" si="10"/>
        <v>1042369</v>
      </c>
      <c r="D185" s="115">
        <f t="shared" si="11"/>
        <v>-11.405660271702002</v>
      </c>
      <c r="E185" s="131"/>
      <c r="F185" s="113"/>
      <c r="G185" s="113"/>
      <c r="H185" s="113"/>
      <c r="I185" s="113"/>
      <c r="J185" s="115"/>
      <c r="M185" s="115"/>
    </row>
    <row r="186" spans="1:13" x14ac:dyDescent="0.2">
      <c r="A186" s="130">
        <v>39753</v>
      </c>
      <c r="B186" s="114">
        <v>71617</v>
      </c>
      <c r="C186" s="114">
        <f t="shared" si="10"/>
        <v>1021905</v>
      </c>
      <c r="D186" s="115">
        <f t="shared" si="11"/>
        <v>-22.223911556129931</v>
      </c>
      <c r="E186" s="131"/>
      <c r="F186" s="113"/>
      <c r="G186" s="113"/>
      <c r="H186" s="113"/>
      <c r="I186" s="113"/>
      <c r="J186" s="115"/>
      <c r="M186" s="115"/>
    </row>
    <row r="187" spans="1:13" x14ac:dyDescent="0.2">
      <c r="A187" s="130">
        <v>39783</v>
      </c>
      <c r="B187" s="114">
        <v>76510</v>
      </c>
      <c r="C187" s="114">
        <f t="shared" si="10"/>
        <v>1012165</v>
      </c>
      <c r="D187" s="115">
        <f t="shared" si="11"/>
        <v>-11.292753623188407</v>
      </c>
      <c r="E187" s="131"/>
      <c r="F187" s="113"/>
      <c r="G187" s="113"/>
      <c r="H187" s="113"/>
      <c r="I187" s="113"/>
      <c r="J187" s="115"/>
      <c r="M187" s="115"/>
    </row>
    <row r="188" spans="1:13" x14ac:dyDescent="0.2">
      <c r="A188" s="130">
        <v>39814</v>
      </c>
      <c r="B188" s="114">
        <v>67079</v>
      </c>
      <c r="C188" s="114">
        <f t="shared" si="10"/>
        <v>996974</v>
      </c>
      <c r="D188" s="115">
        <f t="shared" si="11"/>
        <v>-18.464810988209553</v>
      </c>
      <c r="E188" s="131"/>
      <c r="F188" s="113"/>
      <c r="G188" s="113"/>
      <c r="H188" s="113"/>
      <c r="I188" s="113"/>
      <c r="J188" s="115"/>
      <c r="M188" s="115"/>
    </row>
    <row r="189" spans="1:13" x14ac:dyDescent="0.2">
      <c r="A189" s="130">
        <v>39845</v>
      </c>
      <c r="B189" s="114">
        <v>70241</v>
      </c>
      <c r="C189" s="114">
        <f t="shared" si="10"/>
        <v>977317</v>
      </c>
      <c r="D189" s="115">
        <f t="shared" si="11"/>
        <v>-21.865892455894461</v>
      </c>
      <c r="E189" s="131"/>
      <c r="F189" s="113"/>
      <c r="G189" s="113"/>
      <c r="H189" s="113"/>
      <c r="I189" s="113"/>
      <c r="J189" s="115"/>
      <c r="M189" s="115"/>
    </row>
    <row r="190" spans="1:13" x14ac:dyDescent="0.2">
      <c r="A190" s="130">
        <v>39873</v>
      </c>
      <c r="B190" s="114">
        <v>75650</v>
      </c>
      <c r="C190" s="114">
        <f t="shared" si="10"/>
        <v>961682</v>
      </c>
      <c r="D190" s="115">
        <f t="shared" si="11"/>
        <v>-17.127677055376019</v>
      </c>
      <c r="E190" s="131"/>
      <c r="F190" s="113"/>
      <c r="G190" s="113"/>
      <c r="H190" s="113"/>
      <c r="I190" s="113"/>
      <c r="J190" s="115"/>
      <c r="M190" s="115"/>
    </row>
    <row r="191" spans="1:13" x14ac:dyDescent="0.2">
      <c r="A191" s="130">
        <v>39904</v>
      </c>
      <c r="B191" s="114">
        <v>63965</v>
      </c>
      <c r="C191" s="114">
        <f t="shared" si="10"/>
        <v>941586</v>
      </c>
      <c r="D191" s="115">
        <f t="shared" si="11"/>
        <v>-23.906448888307299</v>
      </c>
      <c r="E191" s="131"/>
      <c r="F191" s="113"/>
      <c r="G191" s="113"/>
      <c r="H191" s="113"/>
      <c r="I191" s="113"/>
      <c r="J191" s="115"/>
      <c r="M191" s="115"/>
    </row>
    <row r="192" spans="1:13" x14ac:dyDescent="0.2">
      <c r="A192" s="130">
        <v>39934</v>
      </c>
      <c r="B192" s="114">
        <v>75441</v>
      </c>
      <c r="C192" s="114">
        <f t="shared" si="10"/>
        <v>928387</v>
      </c>
      <c r="D192" s="115">
        <f t="shared" si="11"/>
        <v>-14.890568592057763</v>
      </c>
      <c r="E192" s="131"/>
      <c r="F192" s="113"/>
      <c r="G192" s="113"/>
      <c r="H192" s="113"/>
      <c r="I192" s="113"/>
      <c r="M192" s="115"/>
    </row>
    <row r="193" spans="1:13" x14ac:dyDescent="0.2">
      <c r="A193" s="130">
        <v>39965</v>
      </c>
      <c r="B193" s="114">
        <v>102847</v>
      </c>
      <c r="C193" s="114">
        <f t="shared" si="10"/>
        <v>924693</v>
      </c>
      <c r="D193" s="115">
        <f t="shared" si="11"/>
        <v>-3.4672098065533459</v>
      </c>
      <c r="E193" s="131"/>
      <c r="F193" s="113"/>
      <c r="G193" s="113"/>
      <c r="H193" s="113"/>
      <c r="I193" s="113"/>
      <c r="M193" s="115"/>
    </row>
    <row r="194" spans="1:13" x14ac:dyDescent="0.2">
      <c r="A194" s="130">
        <v>39995</v>
      </c>
      <c r="B194" s="114">
        <v>75333</v>
      </c>
      <c r="C194" s="114">
        <f t="shared" si="10"/>
        <v>916050</v>
      </c>
      <c r="D194" s="115">
        <f t="shared" si="11"/>
        <v>-10.292226350385825</v>
      </c>
      <c r="E194" s="131"/>
      <c r="M194" s="115"/>
    </row>
    <row r="195" spans="1:13" x14ac:dyDescent="0.2">
      <c r="A195" s="130">
        <v>40026</v>
      </c>
      <c r="B195" s="114">
        <v>73287</v>
      </c>
      <c r="C195" s="114">
        <f t="shared" si="10"/>
        <v>912013</v>
      </c>
      <c r="D195" s="115">
        <f t="shared" si="11"/>
        <v>-5.2208887279499256</v>
      </c>
      <c r="E195" s="131"/>
      <c r="M195" s="115"/>
    </row>
    <row r="196" spans="1:13" x14ac:dyDescent="0.2">
      <c r="A196" s="130">
        <v>40057</v>
      </c>
      <c r="B196" s="114">
        <v>78131</v>
      </c>
      <c r="C196" s="114">
        <f t="shared" si="10"/>
        <v>909206</v>
      </c>
      <c r="D196" s="115">
        <f t="shared" si="11"/>
        <v>-3.4680866836343869</v>
      </c>
      <c r="E196" s="131"/>
      <c r="M196" s="115"/>
    </row>
    <row r="197" spans="1:13" x14ac:dyDescent="0.2">
      <c r="A197" s="130">
        <v>40087</v>
      </c>
      <c r="B197" s="114">
        <v>80813</v>
      </c>
      <c r="C197" s="114">
        <f t="shared" si="10"/>
        <v>910914</v>
      </c>
      <c r="D197" s="115">
        <f t="shared" si="11"/>
        <v>2.1591555527463497</v>
      </c>
      <c r="E197" s="131"/>
      <c r="M197" s="115"/>
    </row>
    <row r="198" spans="1:13" x14ac:dyDescent="0.2">
      <c r="A198" s="130">
        <v>40118</v>
      </c>
      <c r="B198" s="114">
        <v>85833</v>
      </c>
      <c r="C198" s="114">
        <f t="shared" si="10"/>
        <v>925130</v>
      </c>
      <c r="D198" s="115">
        <f t="shared" si="11"/>
        <v>19.850035606071184</v>
      </c>
      <c r="E198" s="131"/>
    </row>
    <row r="199" spans="1:13" x14ac:dyDescent="0.2">
      <c r="A199" s="130">
        <v>40148</v>
      </c>
      <c r="B199" s="114">
        <v>88708</v>
      </c>
      <c r="C199" s="114">
        <f t="shared" si="10"/>
        <v>937328</v>
      </c>
      <c r="D199" s="115">
        <f t="shared" si="11"/>
        <v>15.943013985099988</v>
      </c>
      <c r="E199" s="131"/>
    </row>
    <row r="200" spans="1:13" x14ac:dyDescent="0.2">
      <c r="A200" s="130">
        <v>40179</v>
      </c>
      <c r="B200" s="114">
        <v>74864</v>
      </c>
      <c r="C200" s="114">
        <f t="shared" si="10"/>
        <v>945113</v>
      </c>
      <c r="D200" s="115">
        <f t="shared" si="11"/>
        <v>11.605718630271769</v>
      </c>
      <c r="E200" s="131"/>
    </row>
    <row r="201" spans="1:13" x14ac:dyDescent="0.2">
      <c r="A201" s="130">
        <v>40210</v>
      </c>
      <c r="B201" s="114">
        <v>82219</v>
      </c>
      <c r="C201" s="114">
        <f t="shared" si="10"/>
        <v>957091</v>
      </c>
      <c r="D201" s="115">
        <f t="shared" si="11"/>
        <v>17.052718497743484</v>
      </c>
      <c r="E201" s="131"/>
    </row>
    <row r="202" spans="1:13" x14ac:dyDescent="0.2">
      <c r="A202" s="130">
        <v>40238</v>
      </c>
      <c r="B202" s="114">
        <v>94744</v>
      </c>
      <c r="C202" s="114">
        <f t="shared" si="10"/>
        <v>976185</v>
      </c>
      <c r="D202" s="115">
        <f t="shared" si="11"/>
        <v>25.23992068737607</v>
      </c>
      <c r="E202" s="131"/>
    </row>
    <row r="203" spans="1:13" x14ac:dyDescent="0.2">
      <c r="A203" s="130">
        <v>40269</v>
      </c>
      <c r="B203" s="114">
        <v>81401</v>
      </c>
      <c r="C203" s="114">
        <f t="shared" si="10"/>
        <v>993621</v>
      </c>
      <c r="D203" s="115">
        <f t="shared" si="11"/>
        <v>27.25865707808958</v>
      </c>
      <c r="E203" s="131"/>
    </row>
    <row r="204" spans="1:13" x14ac:dyDescent="0.2">
      <c r="A204" s="130">
        <v>40299</v>
      </c>
      <c r="B204" s="114">
        <v>89218</v>
      </c>
      <c r="C204" s="114">
        <f t="shared" si="10"/>
        <v>1007398</v>
      </c>
      <c r="D204" s="115">
        <f t="shared" si="11"/>
        <v>18.261953049402845</v>
      </c>
      <c r="E204" s="131"/>
    </row>
    <row r="205" spans="1:13" x14ac:dyDescent="0.2">
      <c r="A205" s="130">
        <v>40330</v>
      </c>
      <c r="B205" s="114">
        <v>108722</v>
      </c>
      <c r="C205" s="114">
        <f t="shared" si="10"/>
        <v>1013273</v>
      </c>
      <c r="D205" s="115">
        <f t="shared" si="11"/>
        <v>5.7123688585957781</v>
      </c>
      <c r="E205" s="131"/>
    </row>
    <row r="206" spans="1:13" x14ac:dyDescent="0.2">
      <c r="A206" s="130">
        <v>40360</v>
      </c>
      <c r="B206" s="114">
        <v>82376</v>
      </c>
      <c r="C206" s="114">
        <f t="shared" si="10"/>
        <v>1020316</v>
      </c>
      <c r="D206" s="115">
        <f t="shared" si="11"/>
        <v>9.3491564121965141</v>
      </c>
      <c r="E206" s="131"/>
    </row>
    <row r="207" spans="1:13" x14ac:dyDescent="0.2">
      <c r="A207" s="130">
        <v>40391</v>
      </c>
      <c r="B207" s="114">
        <v>82122</v>
      </c>
      <c r="C207" s="114">
        <f t="shared" si="10"/>
        <v>1029151</v>
      </c>
      <c r="D207" s="115">
        <f t="shared" si="11"/>
        <v>12.055344058291375</v>
      </c>
      <c r="E207" s="131"/>
    </row>
    <row r="208" spans="1:13" x14ac:dyDescent="0.2">
      <c r="A208" s="130">
        <v>40422</v>
      </c>
      <c r="B208" s="114">
        <v>85054</v>
      </c>
      <c r="C208" s="114">
        <f t="shared" si="10"/>
        <v>1036074</v>
      </c>
      <c r="D208" s="115">
        <f t="shared" si="11"/>
        <v>8.8607594936708853</v>
      </c>
      <c r="E208" s="131"/>
    </row>
    <row r="209" spans="1:5" x14ac:dyDescent="0.2">
      <c r="A209" s="130">
        <v>40452</v>
      </c>
      <c r="B209" s="114">
        <v>80925</v>
      </c>
      <c r="C209" s="114">
        <f t="shared" si="10"/>
        <v>1036186</v>
      </c>
      <c r="D209" s="115">
        <f t="shared" si="11"/>
        <v>0.13859156323858784</v>
      </c>
      <c r="E209" s="131"/>
    </row>
    <row r="210" spans="1:5" x14ac:dyDescent="0.2">
      <c r="A210" s="130">
        <v>40483</v>
      </c>
      <c r="B210" s="114">
        <v>87342</v>
      </c>
      <c r="C210" s="114">
        <f t="shared" si="10"/>
        <v>1037695</v>
      </c>
      <c r="D210" s="115">
        <f t="shared" si="11"/>
        <v>1.758065079864388</v>
      </c>
      <c r="E210" s="131"/>
    </row>
    <row r="211" spans="1:5" x14ac:dyDescent="0.2">
      <c r="A211" s="130">
        <v>40513</v>
      </c>
      <c r="B211" s="114">
        <v>86587</v>
      </c>
      <c r="C211" s="114">
        <f t="shared" si="10"/>
        <v>1035574</v>
      </c>
      <c r="D211" s="115">
        <f t="shared" si="11"/>
        <v>-2.3909906660053206</v>
      </c>
      <c r="E211" s="131"/>
    </row>
    <row r="212" spans="1:5" x14ac:dyDescent="0.2">
      <c r="A212" s="130">
        <v>40544</v>
      </c>
      <c r="B212" s="114">
        <v>73584</v>
      </c>
      <c r="C212" s="114">
        <f t="shared" ref="C212:C275" si="12">SUM(B201:B212)</f>
        <v>1034294</v>
      </c>
      <c r="D212" s="115">
        <f t="shared" si="11"/>
        <v>-1.7097670442402222</v>
      </c>
      <c r="E212" s="131"/>
    </row>
    <row r="213" spans="1:5" x14ac:dyDescent="0.2">
      <c r="A213" s="130">
        <v>40575</v>
      </c>
      <c r="B213" s="114">
        <v>80896</v>
      </c>
      <c r="C213" s="114">
        <f t="shared" si="12"/>
        <v>1032971</v>
      </c>
      <c r="D213" s="115">
        <f t="shared" ref="D213:D276" si="13">((B213-B201)/B201)*100</f>
        <v>-1.6091171140490641</v>
      </c>
      <c r="E213" s="131"/>
    </row>
    <row r="214" spans="1:5" x14ac:dyDescent="0.2">
      <c r="A214" s="130">
        <v>40603</v>
      </c>
      <c r="B214" s="114">
        <v>93984</v>
      </c>
      <c r="C214" s="114">
        <f t="shared" si="12"/>
        <v>1032211</v>
      </c>
      <c r="D214" s="115">
        <f t="shared" si="13"/>
        <v>-0.8021616144557967</v>
      </c>
      <c r="E214" s="131"/>
    </row>
    <row r="215" spans="1:5" x14ac:dyDescent="0.2">
      <c r="A215" s="130">
        <v>40634</v>
      </c>
      <c r="B215" s="114">
        <v>74214</v>
      </c>
      <c r="C215" s="114">
        <f t="shared" si="12"/>
        <v>1025024</v>
      </c>
      <c r="D215" s="115">
        <f t="shared" si="13"/>
        <v>-8.8291298632694932</v>
      </c>
      <c r="E215" s="131"/>
    </row>
    <row r="216" spans="1:5" x14ac:dyDescent="0.2">
      <c r="A216" s="130">
        <v>40664</v>
      </c>
      <c r="B216" s="114">
        <v>77401</v>
      </c>
      <c r="C216" s="114">
        <f t="shared" si="12"/>
        <v>1013207</v>
      </c>
      <c r="D216" s="115">
        <f t="shared" si="13"/>
        <v>-13.245085072518997</v>
      </c>
      <c r="E216" s="131"/>
    </row>
    <row r="217" spans="1:5" x14ac:dyDescent="0.2">
      <c r="A217" s="130">
        <v>40695</v>
      </c>
      <c r="B217" s="114">
        <v>96157</v>
      </c>
      <c r="C217" s="114">
        <f t="shared" si="12"/>
        <v>1000642</v>
      </c>
      <c r="D217" s="115">
        <f t="shared" si="13"/>
        <v>-11.556998583543349</v>
      </c>
      <c r="E217" s="131"/>
    </row>
    <row r="218" spans="1:5" x14ac:dyDescent="0.2">
      <c r="A218" s="130">
        <v>40725</v>
      </c>
      <c r="B218" s="114">
        <v>80991</v>
      </c>
      <c r="C218" s="114">
        <f t="shared" si="12"/>
        <v>999257</v>
      </c>
      <c r="D218" s="115">
        <f t="shared" si="13"/>
        <v>-1.6813149461008061</v>
      </c>
      <c r="E218" s="131"/>
    </row>
    <row r="219" spans="1:5" x14ac:dyDescent="0.2">
      <c r="A219" s="130">
        <v>40756</v>
      </c>
      <c r="B219" s="114">
        <v>88082</v>
      </c>
      <c r="C219" s="114">
        <f t="shared" si="12"/>
        <v>1005217</v>
      </c>
      <c r="D219" s="115">
        <f t="shared" si="13"/>
        <v>7.2574949465429484</v>
      </c>
      <c r="E219" s="131"/>
    </row>
    <row r="220" spans="1:5" x14ac:dyDescent="0.2">
      <c r="A220" s="130">
        <v>40787</v>
      </c>
      <c r="B220" s="114">
        <v>86819</v>
      </c>
      <c r="C220" s="114">
        <f t="shared" si="12"/>
        <v>1006982</v>
      </c>
      <c r="D220" s="115">
        <f t="shared" si="13"/>
        <v>2.0751522562136993</v>
      </c>
      <c r="E220" s="131"/>
    </row>
    <row r="221" spans="1:5" x14ac:dyDescent="0.2">
      <c r="A221" s="130">
        <v>40817</v>
      </c>
      <c r="B221" s="114">
        <v>85196</v>
      </c>
      <c r="C221" s="114">
        <f t="shared" si="12"/>
        <v>1011253</v>
      </c>
      <c r="D221" s="115">
        <f t="shared" si="13"/>
        <v>5.277726289774483</v>
      </c>
      <c r="E221" s="131"/>
    </row>
    <row r="222" spans="1:5" x14ac:dyDescent="0.2">
      <c r="A222" s="130">
        <v>40848</v>
      </c>
      <c r="B222" s="114">
        <v>88654</v>
      </c>
      <c r="C222" s="114">
        <f t="shared" si="12"/>
        <v>1012565</v>
      </c>
      <c r="D222" s="115">
        <f t="shared" si="13"/>
        <v>1.5021410089075129</v>
      </c>
      <c r="E222" s="131"/>
    </row>
    <row r="223" spans="1:5" x14ac:dyDescent="0.2">
      <c r="A223" s="130">
        <v>40878</v>
      </c>
      <c r="B223" s="114">
        <v>82459</v>
      </c>
      <c r="C223" s="114">
        <f t="shared" si="12"/>
        <v>1008437</v>
      </c>
      <c r="D223" s="115">
        <f t="shared" si="13"/>
        <v>-4.7674593183734277</v>
      </c>
      <c r="E223" s="131"/>
    </row>
    <row r="224" spans="1:5" x14ac:dyDescent="0.2">
      <c r="A224" s="130">
        <v>40909</v>
      </c>
      <c r="B224" s="114">
        <v>76783</v>
      </c>
      <c r="C224" s="114">
        <f t="shared" si="12"/>
        <v>1011636</v>
      </c>
      <c r="D224" s="115">
        <f t="shared" si="13"/>
        <v>4.3474124809741248</v>
      </c>
      <c r="E224" s="131"/>
    </row>
    <row r="225" spans="1:5" x14ac:dyDescent="0.2">
      <c r="A225" s="130">
        <v>40940</v>
      </c>
      <c r="B225" s="114">
        <v>85723</v>
      </c>
      <c r="C225" s="114">
        <f t="shared" si="12"/>
        <v>1016463</v>
      </c>
      <c r="D225" s="115">
        <f t="shared" si="13"/>
        <v>5.9669204905063289</v>
      </c>
      <c r="E225" s="131"/>
    </row>
    <row r="226" spans="1:5" x14ac:dyDescent="0.2">
      <c r="A226" s="130">
        <v>40969</v>
      </c>
      <c r="B226" s="114">
        <v>97616</v>
      </c>
      <c r="C226" s="114">
        <f t="shared" si="12"/>
        <v>1020095</v>
      </c>
      <c r="D226" s="115">
        <f t="shared" si="13"/>
        <v>3.8644875723527408</v>
      </c>
      <c r="E226" s="131"/>
    </row>
    <row r="227" spans="1:5" x14ac:dyDescent="0.2">
      <c r="A227" s="130">
        <v>41000</v>
      </c>
      <c r="B227" s="114">
        <v>79097</v>
      </c>
      <c r="C227" s="114">
        <f t="shared" si="12"/>
        <v>1024978</v>
      </c>
      <c r="D227" s="115">
        <f t="shared" si="13"/>
        <v>6.5796210957501282</v>
      </c>
      <c r="E227" s="131"/>
    </row>
    <row r="228" spans="1:5" x14ac:dyDescent="0.2">
      <c r="A228" s="130">
        <v>41030</v>
      </c>
      <c r="B228" s="114">
        <v>96069</v>
      </c>
      <c r="C228" s="114">
        <f t="shared" si="12"/>
        <v>1043646</v>
      </c>
      <c r="D228" s="115">
        <f t="shared" si="13"/>
        <v>24.118551439903875</v>
      </c>
      <c r="E228" s="131"/>
    </row>
    <row r="229" spans="1:5" x14ac:dyDescent="0.2">
      <c r="A229" s="130">
        <v>41061</v>
      </c>
      <c r="B229" s="114">
        <v>112566</v>
      </c>
      <c r="C229" s="114">
        <f t="shared" si="12"/>
        <v>1060055</v>
      </c>
      <c r="D229" s="115">
        <f t="shared" si="13"/>
        <v>17.064800274550997</v>
      </c>
      <c r="E229" s="131"/>
    </row>
    <row r="230" spans="1:5" x14ac:dyDescent="0.2">
      <c r="A230" s="130">
        <v>41091</v>
      </c>
      <c r="B230" s="114">
        <v>86641</v>
      </c>
      <c r="C230" s="114">
        <f t="shared" si="12"/>
        <v>1065705</v>
      </c>
      <c r="D230" s="115">
        <f t="shared" si="13"/>
        <v>6.976083762393352</v>
      </c>
      <c r="E230" s="131"/>
    </row>
    <row r="231" spans="1:5" x14ac:dyDescent="0.2">
      <c r="A231" s="130">
        <v>41122</v>
      </c>
      <c r="B231" s="114">
        <v>93552</v>
      </c>
      <c r="C231" s="114">
        <f t="shared" si="12"/>
        <v>1071175</v>
      </c>
      <c r="D231" s="115">
        <f t="shared" si="13"/>
        <v>6.2101223859585382</v>
      </c>
      <c r="E231" s="131"/>
    </row>
    <row r="232" spans="1:5" x14ac:dyDescent="0.2">
      <c r="A232" s="130">
        <v>41153</v>
      </c>
      <c r="B232" s="114">
        <v>94627</v>
      </c>
      <c r="C232" s="114">
        <f t="shared" si="12"/>
        <v>1078983</v>
      </c>
      <c r="D232" s="115">
        <f t="shared" si="13"/>
        <v>8.9934230986304851</v>
      </c>
      <c r="E232" s="131"/>
    </row>
    <row r="233" spans="1:5" x14ac:dyDescent="0.2">
      <c r="A233" s="130">
        <v>41183</v>
      </c>
      <c r="B233" s="114">
        <v>95584</v>
      </c>
      <c r="C233" s="114">
        <f t="shared" si="12"/>
        <v>1089371</v>
      </c>
      <c r="D233" s="115">
        <f t="shared" si="13"/>
        <v>12.19306070707545</v>
      </c>
      <c r="E233" s="131"/>
    </row>
    <row r="234" spans="1:5" x14ac:dyDescent="0.2">
      <c r="A234" s="130">
        <v>41214</v>
      </c>
      <c r="B234" s="114">
        <v>98347</v>
      </c>
      <c r="C234" s="114">
        <f t="shared" si="12"/>
        <v>1099064</v>
      </c>
      <c r="D234" s="115">
        <f t="shared" si="13"/>
        <v>10.933516818192073</v>
      </c>
      <c r="E234" s="131"/>
    </row>
    <row r="235" spans="1:5" x14ac:dyDescent="0.2">
      <c r="A235" s="130">
        <v>41244</v>
      </c>
      <c r="B235" s="114">
        <v>95427</v>
      </c>
      <c r="C235" s="114">
        <f t="shared" si="12"/>
        <v>1112032</v>
      </c>
      <c r="D235" s="115">
        <f t="shared" si="13"/>
        <v>15.726603524175649</v>
      </c>
      <c r="E235" s="131"/>
    </row>
    <row r="236" spans="1:5" x14ac:dyDescent="0.2">
      <c r="A236" s="130">
        <v>41275</v>
      </c>
      <c r="B236" s="114">
        <v>85430</v>
      </c>
      <c r="C236" s="114">
        <f t="shared" si="12"/>
        <v>1120679</v>
      </c>
      <c r="D236" s="115">
        <f t="shared" si="13"/>
        <v>11.261607387051821</v>
      </c>
      <c r="E236" s="131"/>
    </row>
    <row r="237" spans="1:5" x14ac:dyDescent="0.2">
      <c r="A237" s="130">
        <v>41306</v>
      </c>
      <c r="B237" s="114">
        <v>90218</v>
      </c>
      <c r="C237" s="114">
        <f t="shared" si="12"/>
        <v>1125174</v>
      </c>
      <c r="D237" s="115">
        <f t="shared" si="13"/>
        <v>5.2436335639210014</v>
      </c>
      <c r="E237" s="131"/>
    </row>
    <row r="238" spans="1:5" x14ac:dyDescent="0.2">
      <c r="A238" s="130">
        <v>41334</v>
      </c>
      <c r="B238" s="114">
        <v>97400</v>
      </c>
      <c r="C238" s="114">
        <f t="shared" si="12"/>
        <v>1124958</v>
      </c>
      <c r="D238" s="115">
        <f t="shared" si="13"/>
        <v>-0.22127520078675628</v>
      </c>
      <c r="E238" s="131"/>
    </row>
    <row r="239" spans="1:5" x14ac:dyDescent="0.2">
      <c r="A239" s="130">
        <v>41365</v>
      </c>
      <c r="B239" s="114">
        <v>85117</v>
      </c>
      <c r="C239" s="114">
        <f t="shared" si="12"/>
        <v>1130978</v>
      </c>
      <c r="D239" s="115">
        <f t="shared" si="13"/>
        <v>7.6109081254661994</v>
      </c>
      <c r="E239" s="131"/>
    </row>
    <row r="240" spans="1:5" x14ac:dyDescent="0.2">
      <c r="A240" s="130">
        <v>41395</v>
      </c>
      <c r="B240" s="114">
        <v>96788</v>
      </c>
      <c r="C240" s="114">
        <f t="shared" si="12"/>
        <v>1131697</v>
      </c>
      <c r="D240" s="115">
        <f t="shared" si="13"/>
        <v>0.74842040616640115</v>
      </c>
      <c r="E240" s="131"/>
    </row>
    <row r="241" spans="1:5" x14ac:dyDescent="0.2">
      <c r="A241" s="130">
        <v>41426</v>
      </c>
      <c r="B241" s="114">
        <v>118758</v>
      </c>
      <c r="C241" s="114">
        <f t="shared" si="12"/>
        <v>1137889</v>
      </c>
      <c r="D241" s="115">
        <f t="shared" si="13"/>
        <v>5.5007728799104525</v>
      </c>
      <c r="E241" s="131"/>
    </row>
    <row r="242" spans="1:5" x14ac:dyDescent="0.2">
      <c r="A242" s="130">
        <v>41456</v>
      </c>
      <c r="B242" s="114">
        <v>90235</v>
      </c>
      <c r="C242" s="114">
        <f t="shared" si="12"/>
        <v>1141483</v>
      </c>
      <c r="D242" s="115">
        <f t="shared" si="13"/>
        <v>4.1481515679643586</v>
      </c>
      <c r="E242" s="131"/>
    </row>
    <row r="243" spans="1:5" x14ac:dyDescent="0.2">
      <c r="A243" s="130">
        <v>41487</v>
      </c>
      <c r="B243" s="114">
        <v>93336</v>
      </c>
      <c r="C243" s="114">
        <f t="shared" si="12"/>
        <v>1141267</v>
      </c>
      <c r="D243" s="115">
        <f t="shared" si="13"/>
        <v>-0.23088763468445359</v>
      </c>
      <c r="E243" s="131"/>
    </row>
    <row r="244" spans="1:5" x14ac:dyDescent="0.2">
      <c r="A244" s="130">
        <v>41518</v>
      </c>
      <c r="B244" s="114">
        <v>92662</v>
      </c>
      <c r="C244" s="114">
        <f t="shared" si="12"/>
        <v>1139302</v>
      </c>
      <c r="D244" s="115">
        <f t="shared" si="13"/>
        <v>-2.0765743392477836</v>
      </c>
      <c r="E244" s="131"/>
    </row>
    <row r="245" spans="1:5" x14ac:dyDescent="0.2">
      <c r="A245" s="130">
        <v>41548</v>
      </c>
      <c r="B245" s="114">
        <v>92603</v>
      </c>
      <c r="C245" s="114">
        <f t="shared" si="12"/>
        <v>1136321</v>
      </c>
      <c r="D245" s="115">
        <f t="shared" si="13"/>
        <v>-3.1187227987947774</v>
      </c>
      <c r="E245" s="131"/>
    </row>
    <row r="246" spans="1:5" x14ac:dyDescent="0.2">
      <c r="A246" s="130">
        <v>41579</v>
      </c>
      <c r="B246" s="114">
        <v>96924</v>
      </c>
      <c r="C246" s="114">
        <f t="shared" si="12"/>
        <v>1134898</v>
      </c>
      <c r="D246" s="115">
        <f t="shared" si="13"/>
        <v>-1.4469175470527824</v>
      </c>
      <c r="E246" s="131"/>
    </row>
    <row r="247" spans="1:5" x14ac:dyDescent="0.2">
      <c r="A247" s="130">
        <v>41609</v>
      </c>
      <c r="B247" s="114">
        <v>96756</v>
      </c>
      <c r="C247" s="114">
        <f t="shared" si="12"/>
        <v>1136227</v>
      </c>
      <c r="D247" s="115">
        <f t="shared" si="13"/>
        <v>1.3926876041371938</v>
      </c>
      <c r="E247" s="131"/>
    </row>
    <row r="248" spans="1:5" x14ac:dyDescent="0.2">
      <c r="A248" s="130">
        <v>41640</v>
      </c>
      <c r="B248" s="114">
        <v>82285</v>
      </c>
      <c r="C248" s="114">
        <f t="shared" si="12"/>
        <v>1133082</v>
      </c>
      <c r="D248" s="115">
        <f t="shared" si="13"/>
        <v>-3.6813765656092707</v>
      </c>
      <c r="E248" s="131"/>
    </row>
    <row r="249" spans="1:5" x14ac:dyDescent="0.2">
      <c r="A249" s="130">
        <v>41671</v>
      </c>
      <c r="B249" s="114">
        <v>86818</v>
      </c>
      <c r="C249" s="114">
        <f t="shared" si="12"/>
        <v>1129682</v>
      </c>
      <c r="D249" s="115">
        <f t="shared" si="13"/>
        <v>-3.7686492717639499</v>
      </c>
      <c r="E249" s="131"/>
    </row>
    <row r="250" spans="1:5" x14ac:dyDescent="0.2">
      <c r="A250" s="130">
        <v>41699</v>
      </c>
      <c r="B250" s="114">
        <v>97267</v>
      </c>
      <c r="C250" s="114">
        <f t="shared" si="12"/>
        <v>1129549</v>
      </c>
      <c r="D250" s="115">
        <f t="shared" si="13"/>
        <v>-0.13655030800821355</v>
      </c>
      <c r="E250" s="131"/>
    </row>
    <row r="251" spans="1:5" x14ac:dyDescent="0.2">
      <c r="A251" s="130">
        <v>41730</v>
      </c>
      <c r="B251" s="114">
        <v>80710</v>
      </c>
      <c r="C251" s="114">
        <f t="shared" si="12"/>
        <v>1125142</v>
      </c>
      <c r="D251" s="115">
        <f t="shared" si="13"/>
        <v>-5.1775790970076478</v>
      </c>
      <c r="E251" s="131"/>
    </row>
    <row r="252" spans="1:5" x14ac:dyDescent="0.2">
      <c r="A252" s="130">
        <v>41760</v>
      </c>
      <c r="B252" s="114">
        <v>94562</v>
      </c>
      <c r="C252" s="114">
        <f t="shared" si="12"/>
        <v>1122916</v>
      </c>
      <c r="D252" s="115">
        <f t="shared" si="13"/>
        <v>-2.2998718849444146</v>
      </c>
      <c r="E252" s="131"/>
    </row>
    <row r="253" spans="1:5" x14ac:dyDescent="0.2">
      <c r="A253" s="130">
        <v>41791</v>
      </c>
      <c r="B253" s="114">
        <v>118309</v>
      </c>
      <c r="C253" s="114">
        <f t="shared" si="12"/>
        <v>1122467</v>
      </c>
      <c r="D253" s="115">
        <f t="shared" si="13"/>
        <v>-0.37807979251924084</v>
      </c>
      <c r="E253" s="131"/>
    </row>
    <row r="254" spans="1:5" x14ac:dyDescent="0.2">
      <c r="A254" s="130">
        <v>41821</v>
      </c>
      <c r="B254" s="114">
        <v>89867</v>
      </c>
      <c r="C254" s="114">
        <f t="shared" si="12"/>
        <v>1122099</v>
      </c>
      <c r="D254" s="115">
        <f t="shared" si="13"/>
        <v>-0.40782401507175708</v>
      </c>
      <c r="E254" s="131"/>
    </row>
    <row r="255" spans="1:5" x14ac:dyDescent="0.2">
      <c r="A255" s="130">
        <v>41852</v>
      </c>
      <c r="B255" s="114">
        <v>88157</v>
      </c>
      <c r="C255" s="114">
        <f t="shared" si="12"/>
        <v>1116920</v>
      </c>
      <c r="D255" s="115">
        <f t="shared" si="13"/>
        <v>-5.5487700351418532</v>
      </c>
      <c r="E255" s="131"/>
    </row>
    <row r="256" spans="1:5" x14ac:dyDescent="0.2">
      <c r="A256" s="130">
        <v>41883</v>
      </c>
      <c r="B256" s="114">
        <v>94978</v>
      </c>
      <c r="C256" s="114">
        <f t="shared" si="12"/>
        <v>1119236</v>
      </c>
      <c r="D256" s="115">
        <f t="shared" si="13"/>
        <v>2.4994064449288813</v>
      </c>
      <c r="E256" s="131"/>
    </row>
    <row r="257" spans="1:5" x14ac:dyDescent="0.2">
      <c r="A257" s="130">
        <v>41913</v>
      </c>
      <c r="B257" s="114">
        <v>91236</v>
      </c>
      <c r="C257" s="114">
        <f t="shared" si="12"/>
        <v>1117869</v>
      </c>
      <c r="D257" s="115">
        <f t="shared" si="13"/>
        <v>-1.4761940757858816</v>
      </c>
      <c r="E257" s="131"/>
    </row>
    <row r="258" spans="1:5" x14ac:dyDescent="0.2">
      <c r="A258" s="130">
        <v>41944</v>
      </c>
      <c r="B258" s="114">
        <v>92232</v>
      </c>
      <c r="C258" s="114">
        <f t="shared" si="12"/>
        <v>1113177</v>
      </c>
      <c r="D258" s="115">
        <f t="shared" si="13"/>
        <v>-4.840906277083076</v>
      </c>
      <c r="E258" s="131"/>
    </row>
    <row r="259" spans="1:5" x14ac:dyDescent="0.2">
      <c r="A259" s="130">
        <v>41974</v>
      </c>
      <c r="B259" s="114">
        <v>96809</v>
      </c>
      <c r="C259" s="114">
        <f t="shared" si="12"/>
        <v>1113230</v>
      </c>
      <c r="D259" s="115">
        <f t="shared" si="13"/>
        <v>5.4776964736037041E-2</v>
      </c>
      <c r="E259" s="131"/>
    </row>
    <row r="260" spans="1:5" x14ac:dyDescent="0.2">
      <c r="A260" s="130">
        <v>42005</v>
      </c>
      <c r="B260" s="114">
        <v>82116</v>
      </c>
      <c r="C260" s="114">
        <f t="shared" si="12"/>
        <v>1113061</v>
      </c>
      <c r="D260" s="115">
        <f t="shared" si="13"/>
        <v>-0.20538372728929941</v>
      </c>
      <c r="E260" s="131"/>
    </row>
    <row r="261" spans="1:5" x14ac:dyDescent="0.2">
      <c r="A261" s="130">
        <v>42036</v>
      </c>
      <c r="B261" s="114">
        <v>90424</v>
      </c>
      <c r="C261" s="114">
        <f t="shared" si="12"/>
        <v>1116667</v>
      </c>
      <c r="D261" s="115">
        <f t="shared" si="13"/>
        <v>4.1535165518671242</v>
      </c>
      <c r="E261" s="131"/>
    </row>
    <row r="262" spans="1:5" x14ac:dyDescent="0.2">
      <c r="A262" s="130">
        <v>42064</v>
      </c>
      <c r="B262" s="114">
        <v>105054</v>
      </c>
      <c r="C262" s="114">
        <f t="shared" si="12"/>
        <v>1124454</v>
      </c>
      <c r="D262" s="115">
        <f t="shared" si="13"/>
        <v>8.0057984722464965</v>
      </c>
      <c r="E262" s="131"/>
    </row>
    <row r="263" spans="1:5" x14ac:dyDescent="0.2">
      <c r="A263" s="130">
        <v>42095</v>
      </c>
      <c r="B263" s="114">
        <v>81656</v>
      </c>
      <c r="C263" s="114">
        <f t="shared" si="12"/>
        <v>1125400</v>
      </c>
      <c r="D263" s="115">
        <f t="shared" si="13"/>
        <v>1.172097633502664</v>
      </c>
      <c r="E263" s="131"/>
    </row>
    <row r="264" spans="1:5" x14ac:dyDescent="0.2">
      <c r="A264" s="130">
        <v>42125</v>
      </c>
      <c r="B264" s="114">
        <v>93327</v>
      </c>
      <c r="C264" s="114">
        <f t="shared" si="12"/>
        <v>1124165</v>
      </c>
      <c r="D264" s="115">
        <f t="shared" si="13"/>
        <v>-1.3060214462469066</v>
      </c>
      <c r="E264" s="131"/>
    </row>
    <row r="265" spans="1:5" x14ac:dyDescent="0.2">
      <c r="A265" s="130">
        <v>42156</v>
      </c>
      <c r="B265" s="114">
        <v>125850</v>
      </c>
      <c r="C265" s="114">
        <f t="shared" si="12"/>
        <v>1131706</v>
      </c>
      <c r="D265" s="115">
        <f t="shared" si="13"/>
        <v>6.3739867634753065</v>
      </c>
      <c r="E265" s="131"/>
    </row>
    <row r="266" spans="1:5" x14ac:dyDescent="0.2">
      <c r="A266" s="130">
        <v>42186</v>
      </c>
      <c r="B266" s="114">
        <v>92308</v>
      </c>
      <c r="C266" s="114">
        <f t="shared" si="12"/>
        <v>1134147</v>
      </c>
      <c r="D266" s="115">
        <f t="shared" si="13"/>
        <v>2.7162362157410396</v>
      </c>
      <c r="E266" s="131"/>
    </row>
    <row r="267" spans="1:5" x14ac:dyDescent="0.2">
      <c r="A267" s="130">
        <v>42217</v>
      </c>
      <c r="B267" s="114">
        <v>90705</v>
      </c>
      <c r="C267" s="114">
        <f t="shared" si="12"/>
        <v>1136695</v>
      </c>
      <c r="D267" s="115">
        <f t="shared" si="13"/>
        <v>2.8902979910840889</v>
      </c>
      <c r="E267" s="131"/>
    </row>
    <row r="268" spans="1:5" x14ac:dyDescent="0.2">
      <c r="A268" s="130">
        <v>42248</v>
      </c>
      <c r="B268" s="114">
        <v>101392</v>
      </c>
      <c r="C268" s="114">
        <f t="shared" si="12"/>
        <v>1143109</v>
      </c>
      <c r="D268" s="115">
        <f t="shared" si="13"/>
        <v>6.753142833077133</v>
      </c>
      <c r="E268" s="131"/>
    </row>
    <row r="269" spans="1:5" x14ac:dyDescent="0.2">
      <c r="A269" s="130">
        <v>42278</v>
      </c>
      <c r="B269" s="114">
        <v>94321</v>
      </c>
      <c r="C269" s="114">
        <f t="shared" si="12"/>
        <v>1146194</v>
      </c>
      <c r="D269" s="115">
        <f t="shared" si="13"/>
        <v>3.3813406988469463</v>
      </c>
      <c r="E269" s="131"/>
    </row>
    <row r="270" spans="1:5" x14ac:dyDescent="0.2">
      <c r="A270" s="130">
        <v>42309</v>
      </c>
      <c r="B270" s="114">
        <v>98639</v>
      </c>
      <c r="C270" s="114">
        <f t="shared" si="12"/>
        <v>1152601</v>
      </c>
      <c r="D270" s="115">
        <f t="shared" si="13"/>
        <v>6.9466128892358396</v>
      </c>
      <c r="E270" s="131"/>
    </row>
    <row r="271" spans="1:5" x14ac:dyDescent="0.2">
      <c r="A271" s="130">
        <v>42339</v>
      </c>
      <c r="B271" s="114">
        <v>99616</v>
      </c>
      <c r="C271" s="114">
        <f t="shared" si="12"/>
        <v>1155408</v>
      </c>
      <c r="D271" s="115">
        <f t="shared" si="13"/>
        <v>2.8995238046049439</v>
      </c>
      <c r="E271" s="131"/>
    </row>
    <row r="272" spans="1:5" x14ac:dyDescent="0.2">
      <c r="A272" s="130">
        <v>42370</v>
      </c>
      <c r="B272" s="114">
        <v>84373</v>
      </c>
      <c r="C272" s="114">
        <f t="shared" si="12"/>
        <v>1157665</v>
      </c>
      <c r="D272" s="115">
        <f t="shared" si="13"/>
        <v>2.7485508305324173</v>
      </c>
      <c r="E272" s="131"/>
    </row>
    <row r="273" spans="1:5" x14ac:dyDescent="0.2">
      <c r="A273" s="130">
        <v>42401</v>
      </c>
      <c r="B273" s="114">
        <v>96443</v>
      </c>
      <c r="C273" s="114">
        <f t="shared" si="12"/>
        <v>1163684</v>
      </c>
      <c r="D273" s="115">
        <f t="shared" si="13"/>
        <v>6.6564186499159517</v>
      </c>
      <c r="E273" s="131"/>
    </row>
    <row r="274" spans="1:5" x14ac:dyDescent="0.2">
      <c r="A274" s="130">
        <v>42430</v>
      </c>
      <c r="B274" s="114">
        <v>104512</v>
      </c>
      <c r="C274" s="114">
        <f t="shared" si="12"/>
        <v>1163142</v>
      </c>
      <c r="D274" s="115">
        <f t="shared" si="13"/>
        <v>-0.51592514325965699</v>
      </c>
      <c r="E274" s="131"/>
    </row>
    <row r="275" spans="1:5" x14ac:dyDescent="0.2">
      <c r="A275" s="130">
        <v>42461</v>
      </c>
      <c r="B275" s="114">
        <v>87571</v>
      </c>
      <c r="C275" s="114">
        <f t="shared" si="12"/>
        <v>1169057</v>
      </c>
      <c r="D275" s="115">
        <f t="shared" si="13"/>
        <v>7.2438032722641319</v>
      </c>
      <c r="E275" s="131"/>
    </row>
    <row r="276" spans="1:5" x14ac:dyDescent="0.2">
      <c r="A276" s="130">
        <v>42491</v>
      </c>
      <c r="B276" s="114">
        <v>96672</v>
      </c>
      <c r="C276" s="114">
        <f t="shared" ref="C276:C313" si="14">SUM(B265:B276)</f>
        <v>1172402</v>
      </c>
      <c r="D276" s="115">
        <f t="shared" si="13"/>
        <v>3.5841717830852806</v>
      </c>
      <c r="E276" s="131"/>
    </row>
    <row r="277" spans="1:5" x14ac:dyDescent="0.2">
      <c r="A277" s="130">
        <v>42522</v>
      </c>
      <c r="B277" s="114">
        <v>128569</v>
      </c>
      <c r="C277" s="114">
        <f t="shared" si="14"/>
        <v>1175121</v>
      </c>
      <c r="D277" s="115">
        <f t="shared" ref="D277:D316" si="15">((B277-B265)/B265)*100</f>
        <v>2.1605085419149779</v>
      </c>
      <c r="E277" s="148">
        <f>C277/C265-1</f>
        <v>3.8362436887318774E-2</v>
      </c>
    </row>
    <row r="278" spans="1:5" x14ac:dyDescent="0.2">
      <c r="A278" s="130">
        <v>42552</v>
      </c>
      <c r="B278" s="114">
        <v>91331</v>
      </c>
      <c r="C278" s="114">
        <f t="shared" si="14"/>
        <v>1174144</v>
      </c>
      <c r="D278" s="115">
        <f t="shared" si="15"/>
        <v>-1.0584131386228712</v>
      </c>
      <c r="E278" s="131"/>
    </row>
    <row r="279" spans="1:5" x14ac:dyDescent="0.2">
      <c r="A279" s="130">
        <v>42583</v>
      </c>
      <c r="B279" s="114">
        <v>94909</v>
      </c>
      <c r="C279" s="114">
        <f t="shared" si="14"/>
        <v>1178348</v>
      </c>
      <c r="D279" s="115">
        <f t="shared" si="15"/>
        <v>4.6348051375337631</v>
      </c>
      <c r="E279" s="131"/>
    </row>
    <row r="280" spans="1:5" x14ac:dyDescent="0.2">
      <c r="A280" s="130">
        <v>42614</v>
      </c>
      <c r="B280" s="114">
        <v>102696</v>
      </c>
      <c r="C280" s="114">
        <f t="shared" si="14"/>
        <v>1179652</v>
      </c>
      <c r="D280" s="115">
        <f t="shared" si="15"/>
        <v>1.2860975224869813</v>
      </c>
      <c r="E280" s="131"/>
    </row>
    <row r="281" spans="1:5" x14ac:dyDescent="0.2">
      <c r="A281" s="130">
        <v>42644</v>
      </c>
      <c r="B281" s="114">
        <v>93357</v>
      </c>
      <c r="C281" s="114">
        <f t="shared" si="14"/>
        <v>1178688</v>
      </c>
      <c r="D281" s="115">
        <f t="shared" si="15"/>
        <v>-1.0220417510416557</v>
      </c>
      <c r="E281" s="131"/>
    </row>
    <row r="282" spans="1:5" x14ac:dyDescent="0.2">
      <c r="A282" s="130">
        <v>42675</v>
      </c>
      <c r="B282" s="114">
        <v>98937</v>
      </c>
      <c r="C282" s="114">
        <f t="shared" si="14"/>
        <v>1178986</v>
      </c>
      <c r="D282" s="115">
        <f t="shared" si="15"/>
        <v>0.30211174079218162</v>
      </c>
      <c r="E282" s="131"/>
    </row>
    <row r="283" spans="1:5" x14ac:dyDescent="0.2">
      <c r="A283" s="130">
        <v>42705</v>
      </c>
      <c r="B283" s="114">
        <v>98763</v>
      </c>
      <c r="C283" s="114">
        <f t="shared" si="14"/>
        <v>1178133</v>
      </c>
      <c r="D283" s="115">
        <f t="shared" si="15"/>
        <v>-0.85628814648249285</v>
      </c>
      <c r="E283" s="131"/>
    </row>
    <row r="284" spans="1:5" x14ac:dyDescent="0.2">
      <c r="A284" s="130">
        <v>42736</v>
      </c>
      <c r="B284" s="114">
        <v>84910</v>
      </c>
      <c r="C284" s="114">
        <f t="shared" si="14"/>
        <v>1178670</v>
      </c>
      <c r="D284" s="115">
        <f t="shared" si="15"/>
        <v>0.63645953089258411</v>
      </c>
      <c r="E284" s="131"/>
    </row>
    <row r="285" spans="1:5" x14ac:dyDescent="0.2">
      <c r="A285" s="130">
        <v>42767</v>
      </c>
      <c r="B285" s="114">
        <v>89025</v>
      </c>
      <c r="C285" s="114">
        <f t="shared" si="14"/>
        <v>1171252</v>
      </c>
      <c r="D285" s="115">
        <f t="shared" si="15"/>
        <v>-7.6915898510000735</v>
      </c>
      <c r="E285" s="131"/>
    </row>
    <row r="286" spans="1:5" x14ac:dyDescent="0.2">
      <c r="A286" s="130">
        <v>42795</v>
      </c>
      <c r="B286" s="114">
        <v>105410</v>
      </c>
      <c r="C286" s="114">
        <f t="shared" si="14"/>
        <v>1172150</v>
      </c>
      <c r="D286" s="115">
        <f t="shared" si="15"/>
        <v>0.85923147581139003</v>
      </c>
      <c r="E286" s="131"/>
    </row>
    <row r="287" spans="1:5" x14ac:dyDescent="0.2">
      <c r="A287" s="130">
        <v>42826</v>
      </c>
      <c r="B287" s="114">
        <v>83135</v>
      </c>
      <c r="C287" s="114">
        <f t="shared" si="14"/>
        <v>1167714</v>
      </c>
      <c r="D287" s="115">
        <f t="shared" si="15"/>
        <v>-5.0656039099701955</v>
      </c>
      <c r="E287" s="131"/>
    </row>
    <row r="288" spans="1:5" x14ac:dyDescent="0.2">
      <c r="A288" s="130">
        <v>42856</v>
      </c>
      <c r="B288" s="114">
        <v>102901</v>
      </c>
      <c r="C288" s="114">
        <f t="shared" si="14"/>
        <v>1173943</v>
      </c>
      <c r="D288" s="115">
        <f t="shared" si="15"/>
        <v>6.4434376034425682</v>
      </c>
      <c r="E288" s="131"/>
    </row>
    <row r="289" spans="1:5" x14ac:dyDescent="0.2">
      <c r="A289" s="130">
        <v>42887</v>
      </c>
      <c r="B289" s="114">
        <v>134171</v>
      </c>
      <c r="C289" s="114">
        <f t="shared" si="14"/>
        <v>1179545</v>
      </c>
      <c r="D289" s="115">
        <f t="shared" si="15"/>
        <v>4.357193413653369</v>
      </c>
      <c r="E289" s="148">
        <f>C289/C277-1</f>
        <v>3.7647186970533042E-3</v>
      </c>
    </row>
    <row r="290" spans="1:5" x14ac:dyDescent="0.2">
      <c r="A290" s="130">
        <v>42917</v>
      </c>
      <c r="B290" s="114">
        <v>92754</v>
      </c>
      <c r="C290" s="114">
        <f t="shared" si="14"/>
        <v>1180968</v>
      </c>
      <c r="D290" s="115">
        <f t="shared" si="15"/>
        <v>1.5580690017628189</v>
      </c>
      <c r="E290" s="131"/>
    </row>
    <row r="291" spans="1:5" x14ac:dyDescent="0.2">
      <c r="A291" s="130">
        <v>42948</v>
      </c>
      <c r="B291" s="114">
        <v>96662</v>
      </c>
      <c r="C291" s="114">
        <f t="shared" si="14"/>
        <v>1182721</v>
      </c>
      <c r="D291" s="115">
        <f t="shared" si="15"/>
        <v>1.8470324205291384</v>
      </c>
      <c r="E291" s="131"/>
    </row>
    <row r="292" spans="1:5" x14ac:dyDescent="0.2">
      <c r="A292" s="130">
        <v>42979</v>
      </c>
      <c r="B292" s="114">
        <v>100200</v>
      </c>
      <c r="C292" s="114">
        <f t="shared" si="14"/>
        <v>1180225</v>
      </c>
      <c r="D292" s="115">
        <f t="shared" si="15"/>
        <v>-2.4304744099088573</v>
      </c>
      <c r="E292" s="131"/>
    </row>
    <row r="293" spans="1:5" x14ac:dyDescent="0.2">
      <c r="A293" s="130">
        <v>43009</v>
      </c>
      <c r="B293" s="114">
        <v>95763</v>
      </c>
      <c r="C293" s="114">
        <f t="shared" si="14"/>
        <v>1182631</v>
      </c>
      <c r="D293" s="115">
        <f t="shared" si="15"/>
        <v>2.5772036376490246</v>
      </c>
      <c r="E293" s="131"/>
    </row>
    <row r="294" spans="1:5" x14ac:dyDescent="0.2">
      <c r="A294" s="130">
        <v>43040</v>
      </c>
      <c r="B294" s="114">
        <v>101365</v>
      </c>
      <c r="C294" s="114">
        <f t="shared" si="14"/>
        <v>1185059</v>
      </c>
      <c r="D294" s="115">
        <f t="shared" si="15"/>
        <v>2.454086944217027</v>
      </c>
      <c r="E294" s="131"/>
    </row>
    <row r="295" spans="1:5" x14ac:dyDescent="0.2">
      <c r="A295" s="145">
        <v>43070</v>
      </c>
      <c r="B295" s="146">
        <v>102820</v>
      </c>
      <c r="C295" s="146">
        <f t="shared" si="14"/>
        <v>1189116</v>
      </c>
      <c r="D295" s="147">
        <f t="shared" si="15"/>
        <v>4.1078136549112525</v>
      </c>
      <c r="E295" s="131"/>
    </row>
    <row r="296" spans="1:5" ht="10.5" x14ac:dyDescent="0.25">
      <c r="A296" s="133">
        <v>43101</v>
      </c>
      <c r="B296" s="134">
        <v>88551</v>
      </c>
      <c r="C296" s="114">
        <f t="shared" si="14"/>
        <v>1192757</v>
      </c>
      <c r="D296" s="115">
        <f t="shared" si="15"/>
        <v>4.2880697208809329</v>
      </c>
      <c r="E296" s="131"/>
    </row>
    <row r="297" spans="1:5" x14ac:dyDescent="0.2">
      <c r="A297" s="130">
        <v>43132</v>
      </c>
      <c r="B297" s="114">
        <v>95999</v>
      </c>
      <c r="C297" s="114">
        <f t="shared" si="14"/>
        <v>1199731</v>
      </c>
      <c r="D297" s="115">
        <f t="shared" si="15"/>
        <v>7.8337545633249084</v>
      </c>
      <c r="E297" s="131"/>
    </row>
    <row r="298" spans="1:5" x14ac:dyDescent="0.2">
      <c r="A298" s="130">
        <v>43160</v>
      </c>
      <c r="B298" s="114">
        <v>106988</v>
      </c>
      <c r="C298" s="114">
        <f t="shared" si="14"/>
        <v>1201309</v>
      </c>
      <c r="D298" s="115">
        <f t="shared" si="15"/>
        <v>1.4970116687221326</v>
      </c>
      <c r="E298" s="131"/>
    </row>
    <row r="299" spans="1:5" x14ac:dyDescent="0.2">
      <c r="A299" s="130">
        <v>43191</v>
      </c>
      <c r="B299" s="114">
        <v>82930</v>
      </c>
      <c r="C299" s="114">
        <f t="shared" si="14"/>
        <v>1201104</v>
      </c>
      <c r="D299" s="115">
        <f t="shared" si="15"/>
        <v>-0.24658687676670477</v>
      </c>
      <c r="E299" s="131"/>
    </row>
    <row r="300" spans="1:5" x14ac:dyDescent="0.2">
      <c r="A300" s="130">
        <v>43221</v>
      </c>
      <c r="B300" s="114">
        <v>100754</v>
      </c>
      <c r="C300" s="114">
        <f t="shared" si="14"/>
        <v>1198957</v>
      </c>
      <c r="D300" s="115">
        <f t="shared" si="15"/>
        <v>-2.0864714628623626</v>
      </c>
      <c r="E300" s="131"/>
    </row>
    <row r="301" spans="1:5" x14ac:dyDescent="0.2">
      <c r="A301" s="130">
        <v>43252</v>
      </c>
      <c r="B301" s="114">
        <v>130300</v>
      </c>
      <c r="C301" s="114">
        <f t="shared" si="14"/>
        <v>1195086</v>
      </c>
      <c r="D301" s="115">
        <f t="shared" si="15"/>
        <v>-2.885124207168464</v>
      </c>
      <c r="E301" s="148">
        <f>C301/C289-1</f>
        <v>1.3175419335421656E-2</v>
      </c>
    </row>
    <row r="302" spans="1:5" x14ac:dyDescent="0.2">
      <c r="A302" s="130">
        <v>43282</v>
      </c>
      <c r="B302" s="114">
        <v>85551</v>
      </c>
      <c r="C302" s="114">
        <f t="shared" si="14"/>
        <v>1187883</v>
      </c>
      <c r="D302" s="115">
        <f t="shared" si="15"/>
        <v>-7.7657028268322659</v>
      </c>
      <c r="E302" s="131"/>
    </row>
    <row r="303" spans="1:5" x14ac:dyDescent="0.2">
      <c r="A303" s="130">
        <v>43313</v>
      </c>
      <c r="B303" s="114">
        <v>95221</v>
      </c>
      <c r="C303" s="114">
        <f t="shared" si="14"/>
        <v>1186442</v>
      </c>
      <c r="D303" s="115">
        <f t="shared" si="15"/>
        <v>-1.4907616229749021</v>
      </c>
      <c r="E303" s="131"/>
    </row>
    <row r="304" spans="1:5" x14ac:dyDescent="0.2">
      <c r="A304" s="130">
        <v>43344</v>
      </c>
      <c r="B304" s="114">
        <v>94711</v>
      </c>
      <c r="C304" s="114">
        <f t="shared" si="14"/>
        <v>1180953</v>
      </c>
      <c r="D304" s="115">
        <f t="shared" si="15"/>
        <v>-5.4780439121756483</v>
      </c>
      <c r="E304" s="131"/>
    </row>
    <row r="305" spans="1:5" x14ac:dyDescent="0.2">
      <c r="A305" s="130">
        <v>43374</v>
      </c>
      <c r="B305" s="114">
        <v>90718</v>
      </c>
      <c r="C305" s="114">
        <f t="shared" si="14"/>
        <v>1175908</v>
      </c>
      <c r="D305" s="115">
        <f t="shared" si="15"/>
        <v>-5.2682142372314988</v>
      </c>
      <c r="E305" s="131"/>
    </row>
    <row r="306" spans="1:5" x14ac:dyDescent="0.2">
      <c r="A306" s="130">
        <v>43405</v>
      </c>
      <c r="B306" s="114">
        <v>93860</v>
      </c>
      <c r="C306" s="114">
        <f t="shared" si="14"/>
        <v>1168403</v>
      </c>
      <c r="D306" s="115">
        <f t="shared" si="15"/>
        <v>-7.4039362699156506</v>
      </c>
      <c r="E306" s="131"/>
    </row>
    <row r="307" spans="1:5" x14ac:dyDescent="0.2">
      <c r="A307" s="130">
        <v>43435</v>
      </c>
      <c r="B307" s="114">
        <v>87528</v>
      </c>
      <c r="C307" s="114">
        <f t="shared" si="14"/>
        <v>1153111</v>
      </c>
      <c r="D307" s="115">
        <f t="shared" si="15"/>
        <v>-14.872592880762497</v>
      </c>
      <c r="E307" s="131"/>
    </row>
    <row r="308" spans="1:5" x14ac:dyDescent="0.2">
      <c r="A308" s="130">
        <v>43466</v>
      </c>
      <c r="B308" s="114">
        <v>81994</v>
      </c>
      <c r="C308" s="114">
        <f t="shared" si="14"/>
        <v>1146554</v>
      </c>
      <c r="D308" s="115">
        <f t="shared" si="15"/>
        <v>-7.404772391051484</v>
      </c>
      <c r="E308" s="131"/>
    </row>
    <row r="309" spans="1:5" x14ac:dyDescent="0.2">
      <c r="A309" s="130">
        <v>43497</v>
      </c>
      <c r="B309" s="114">
        <v>87102</v>
      </c>
      <c r="C309" s="114">
        <f t="shared" si="14"/>
        <v>1137657</v>
      </c>
      <c r="D309" s="115">
        <f t="shared" si="15"/>
        <v>-9.2678048729674263</v>
      </c>
      <c r="E309" s="131"/>
    </row>
    <row r="310" spans="1:5" x14ac:dyDescent="0.2">
      <c r="A310" s="130">
        <v>43525</v>
      </c>
      <c r="B310" s="114">
        <v>99442</v>
      </c>
      <c r="C310" s="114">
        <f t="shared" si="14"/>
        <v>1130111</v>
      </c>
      <c r="D310" s="115">
        <f t="shared" si="15"/>
        <v>-7.0531274535461916</v>
      </c>
      <c r="E310" s="131"/>
    </row>
    <row r="311" spans="1:5" x14ac:dyDescent="0.2">
      <c r="A311" s="130">
        <v>43556</v>
      </c>
      <c r="B311" s="114">
        <v>75550</v>
      </c>
      <c r="C311" s="114">
        <f t="shared" si="14"/>
        <v>1122731</v>
      </c>
      <c r="D311" s="115">
        <f t="shared" si="15"/>
        <v>-8.8990715060894736</v>
      </c>
      <c r="E311" s="131"/>
    </row>
    <row r="312" spans="1:5" x14ac:dyDescent="0.2">
      <c r="A312" s="130">
        <v>43586</v>
      </c>
      <c r="B312" s="114">
        <v>92561</v>
      </c>
      <c r="C312" s="114">
        <f t="shared" si="14"/>
        <v>1114538</v>
      </c>
      <c r="D312" s="115">
        <f t="shared" si="15"/>
        <v>-8.1316870794211642</v>
      </c>
      <c r="E312" s="131"/>
    </row>
    <row r="313" spans="1:5" x14ac:dyDescent="0.2">
      <c r="A313" s="130">
        <v>43617</v>
      </c>
      <c r="B313" s="114">
        <v>117817</v>
      </c>
      <c r="C313" s="114">
        <f t="shared" si="14"/>
        <v>1102055</v>
      </c>
      <c r="D313" s="115">
        <f t="shared" si="15"/>
        <v>-9.580199539524175</v>
      </c>
      <c r="E313" s="148">
        <f>C313/C301-1</f>
        <v>-7.7844606998994204E-2</v>
      </c>
    </row>
    <row r="314" spans="1:5" x14ac:dyDescent="0.2">
      <c r="A314" s="130">
        <v>43647</v>
      </c>
      <c r="B314" s="114">
        <v>83184</v>
      </c>
      <c r="C314" s="114">
        <f>SUM(B303:B314)</f>
        <v>1099688</v>
      </c>
      <c r="D314" s="115">
        <f t="shared" si="15"/>
        <v>-2.7667706981800331</v>
      </c>
      <c r="E314" s="131"/>
    </row>
    <row r="315" spans="1:5" x14ac:dyDescent="0.2">
      <c r="A315" s="130">
        <v>43678</v>
      </c>
      <c r="B315" s="114">
        <v>85633</v>
      </c>
      <c r="C315" s="114">
        <f>SUM(B304:B315)</f>
        <v>1090100</v>
      </c>
      <c r="D315" s="115">
        <f t="shared" si="15"/>
        <v>-10.069207422732381</v>
      </c>
      <c r="E315" s="131"/>
    </row>
    <row r="316" spans="1:5" x14ac:dyDescent="0.2">
      <c r="A316" s="130">
        <v>43709</v>
      </c>
      <c r="B316" s="114">
        <v>88181</v>
      </c>
      <c r="C316" s="114">
        <f>SUM(B305:B316)</f>
        <v>1083570</v>
      </c>
      <c r="D316" s="115">
        <f t="shared" si="15"/>
        <v>-6.8946584873985071</v>
      </c>
      <c r="E316" s="131"/>
    </row>
    <row r="317" spans="1:5" x14ac:dyDescent="0.2">
      <c r="A317" s="130">
        <v>43739</v>
      </c>
      <c r="B317" s="114">
        <v>82456</v>
      </c>
      <c r="C317" s="114">
        <f>SUM(B306:B317)</f>
        <v>1075308</v>
      </c>
      <c r="D317" s="115">
        <f>((B317-B305)/B305)*100</f>
        <v>-9.1073436363235523</v>
      </c>
      <c r="E317" s="131"/>
    </row>
    <row r="318" spans="1:5" x14ac:dyDescent="0.2">
      <c r="A318" s="130">
        <v>43770</v>
      </c>
      <c r="B318" s="114">
        <v>84708</v>
      </c>
      <c r="C318" s="114">
        <f t="shared" ref="C318:C332" si="16">SUM(B307:B318)</f>
        <v>1066156</v>
      </c>
      <c r="D318" s="115">
        <f t="shared" ref="D318:D319" si="17">((B318-B306)/B306)*100</f>
        <v>-9.7506925207756243</v>
      </c>
      <c r="E318" s="131"/>
    </row>
    <row r="319" spans="1:5" x14ac:dyDescent="0.2">
      <c r="A319" s="130">
        <v>43800</v>
      </c>
      <c r="B319" s="114">
        <v>84239</v>
      </c>
      <c r="C319" s="114">
        <f t="shared" si="16"/>
        <v>1062867</v>
      </c>
      <c r="D319" s="115">
        <f t="shared" si="17"/>
        <v>-3.7576546933552688</v>
      </c>
      <c r="E319" s="131"/>
    </row>
    <row r="320" spans="1:5" x14ac:dyDescent="0.2">
      <c r="A320" s="130">
        <v>43831</v>
      </c>
      <c r="B320" s="114">
        <v>71731</v>
      </c>
      <c r="C320" s="114">
        <f t="shared" si="16"/>
        <v>1052604</v>
      </c>
      <c r="D320" s="115">
        <f>((B320-B308)/B308)*100</f>
        <v>-12.516769519720954</v>
      </c>
      <c r="E320" s="131"/>
    </row>
    <row r="321" spans="1:5" x14ac:dyDescent="0.2">
      <c r="A321" s="130">
        <v>43862</v>
      </c>
      <c r="B321" s="114">
        <v>79940</v>
      </c>
      <c r="C321" s="114">
        <f t="shared" si="16"/>
        <v>1045442</v>
      </c>
      <c r="D321" s="115">
        <f>((B321-B309)/B309)*100</f>
        <v>-8.2225436844159727</v>
      </c>
      <c r="E321" s="131"/>
    </row>
    <row r="322" spans="1:5" x14ac:dyDescent="0.2">
      <c r="A322" s="130">
        <v>43891</v>
      </c>
      <c r="B322" s="114">
        <v>81690</v>
      </c>
      <c r="C322" s="114">
        <f t="shared" si="16"/>
        <v>1027690</v>
      </c>
      <c r="D322" s="115">
        <f>((B322-B310)/B310)*100</f>
        <v>-17.851611994931719</v>
      </c>
      <c r="E322" s="131"/>
    </row>
    <row r="323" spans="1:5" x14ac:dyDescent="0.2">
      <c r="A323" s="130">
        <v>43922</v>
      </c>
      <c r="B323" s="114">
        <v>38926</v>
      </c>
      <c r="C323" s="114">
        <f t="shared" si="16"/>
        <v>991066</v>
      </c>
      <c r="D323" s="115">
        <f>((B323-B311)/B311)*100</f>
        <v>-48.476505625413637</v>
      </c>
      <c r="E323" s="131"/>
    </row>
    <row r="324" spans="1:5" x14ac:dyDescent="0.2">
      <c r="A324" s="130">
        <v>43952</v>
      </c>
      <c r="B324" s="114">
        <v>59894</v>
      </c>
      <c r="C324" s="114">
        <f t="shared" si="16"/>
        <v>958399</v>
      </c>
      <c r="D324" s="115">
        <f>((B324-B312)/B312)*100</f>
        <v>-35.292401767483064</v>
      </c>
      <c r="E324" s="131"/>
    </row>
    <row r="325" spans="1:5" x14ac:dyDescent="0.2">
      <c r="A325" s="130">
        <v>43983</v>
      </c>
      <c r="B325" s="114">
        <v>110234</v>
      </c>
      <c r="C325" s="114">
        <f t="shared" si="16"/>
        <v>950816</v>
      </c>
      <c r="D325" s="115">
        <f t="shared" ref="D325:D332" si="18">((B325-B313)/B313)*100</f>
        <v>-6.4362528327830448</v>
      </c>
      <c r="E325" s="148">
        <f>C325/C313-1</f>
        <v>-0.1372336226413382</v>
      </c>
    </row>
    <row r="326" spans="1:5" x14ac:dyDescent="0.2">
      <c r="A326" s="130">
        <v>44013</v>
      </c>
      <c r="B326" s="114">
        <v>72505</v>
      </c>
      <c r="C326" s="114">
        <f t="shared" si="16"/>
        <v>940137</v>
      </c>
      <c r="D326" s="115">
        <f t="shared" si="18"/>
        <v>-12.837805347182149</v>
      </c>
      <c r="E326" s="131"/>
    </row>
    <row r="327" spans="1:5" x14ac:dyDescent="0.2">
      <c r="A327" s="130">
        <v>44044</v>
      </c>
      <c r="B327" s="114">
        <v>60986</v>
      </c>
      <c r="C327" s="114">
        <f t="shared" si="16"/>
        <v>915490</v>
      </c>
      <c r="D327" s="115">
        <f t="shared" si="18"/>
        <v>-28.782128385085187</v>
      </c>
      <c r="E327" s="131"/>
    </row>
    <row r="328" spans="1:5" x14ac:dyDescent="0.2">
      <c r="A328" s="130">
        <v>44075</v>
      </c>
      <c r="B328" s="114">
        <v>68985</v>
      </c>
      <c r="C328" s="114">
        <f t="shared" si="16"/>
        <v>896294</v>
      </c>
      <c r="D328" s="115">
        <f t="shared" si="18"/>
        <v>-21.768861772944284</v>
      </c>
      <c r="E328" s="131"/>
    </row>
    <row r="329" spans="1:5" x14ac:dyDescent="0.2">
      <c r="A329" s="130">
        <v>44105</v>
      </c>
      <c r="B329" s="114">
        <v>81220</v>
      </c>
      <c r="C329" s="114">
        <f t="shared" si="16"/>
        <v>895058</v>
      </c>
      <c r="D329" s="115">
        <f t="shared" si="18"/>
        <v>-1.4989812748617444</v>
      </c>
      <c r="E329" s="131"/>
    </row>
    <row r="330" spans="1:5" x14ac:dyDescent="0.2">
      <c r="A330" s="130">
        <v>44136</v>
      </c>
      <c r="B330" s="114">
        <v>95205</v>
      </c>
      <c r="C330" s="114">
        <f t="shared" si="16"/>
        <v>905555</v>
      </c>
      <c r="D330" s="115">
        <f t="shared" si="18"/>
        <v>12.39198186711999</v>
      </c>
      <c r="E330" s="131"/>
    </row>
    <row r="331" spans="1:5" x14ac:dyDescent="0.2">
      <c r="A331" s="130">
        <v>44166</v>
      </c>
      <c r="B331" s="114">
        <v>95652</v>
      </c>
      <c r="C331" s="114">
        <f t="shared" si="16"/>
        <v>916968</v>
      </c>
      <c r="D331" s="115">
        <f t="shared" si="18"/>
        <v>13.548356461971295</v>
      </c>
      <c r="E331" s="131"/>
    </row>
    <row r="332" spans="1:5" x14ac:dyDescent="0.2">
      <c r="A332" s="130">
        <v>44197</v>
      </c>
      <c r="B332" s="114">
        <v>79666</v>
      </c>
      <c r="C332" s="114">
        <f t="shared" si="16"/>
        <v>924903</v>
      </c>
      <c r="D332" s="115">
        <f t="shared" si="18"/>
        <v>11.062162802693395</v>
      </c>
      <c r="E332" s="131"/>
    </row>
    <row r="333" spans="1:5" x14ac:dyDescent="0.2">
      <c r="A333" s="130">
        <v>44228</v>
      </c>
      <c r="B333" s="114">
        <v>83977</v>
      </c>
      <c r="C333" s="114">
        <f t="shared" ref="C333:C338" si="19">SUM(B322:B333)</f>
        <v>928940</v>
      </c>
      <c r="D333" s="115">
        <f t="shared" ref="D333" si="20">((B333-B321)/B321)*100</f>
        <v>5.0500375281461096</v>
      </c>
    </row>
    <row r="334" spans="1:5" x14ac:dyDescent="0.2">
      <c r="A334" s="130">
        <v>44256</v>
      </c>
      <c r="B334" s="114">
        <v>100005</v>
      </c>
      <c r="C334" s="114">
        <f t="shared" si="19"/>
        <v>947255</v>
      </c>
      <c r="D334" s="115">
        <f t="shared" ref="D334:D347" si="21">((B334-B322)/B322)*100</f>
        <v>22.420124862284247</v>
      </c>
    </row>
    <row r="335" spans="1:5" x14ac:dyDescent="0.2">
      <c r="A335" s="130">
        <v>44287</v>
      </c>
      <c r="B335" s="114">
        <v>92347</v>
      </c>
      <c r="C335" s="114">
        <f t="shared" si="19"/>
        <v>1000676</v>
      </c>
      <c r="D335" s="115">
        <f t="shared" si="21"/>
        <v>137.23732209834043</v>
      </c>
    </row>
    <row r="336" spans="1:5" x14ac:dyDescent="0.2">
      <c r="A336" s="130">
        <v>44317</v>
      </c>
      <c r="B336" s="114">
        <v>100809</v>
      </c>
      <c r="C336" s="114">
        <f t="shared" si="19"/>
        <v>1041591</v>
      </c>
      <c r="D336" s="115">
        <f t="shared" si="21"/>
        <v>68.312351821551403</v>
      </c>
    </row>
    <row r="337" spans="1:5" x14ac:dyDescent="0.2">
      <c r="A337" s="130">
        <v>44348</v>
      </c>
      <c r="B337" s="114">
        <v>110664</v>
      </c>
      <c r="C337" s="114">
        <f t="shared" si="19"/>
        <v>1042021</v>
      </c>
      <c r="D337" s="115">
        <f t="shared" si="21"/>
        <v>0.39007928588275853</v>
      </c>
      <c r="E337" s="148">
        <f>C337/C325-1</f>
        <v>9.5922870460741105E-2</v>
      </c>
    </row>
    <row r="338" spans="1:5" x14ac:dyDescent="0.2">
      <c r="A338" s="130">
        <v>44378</v>
      </c>
      <c r="B338" s="114">
        <v>84161</v>
      </c>
      <c r="C338" s="114">
        <f t="shared" si="19"/>
        <v>1053677</v>
      </c>
      <c r="D338" s="115">
        <f t="shared" si="21"/>
        <v>16.076132680504791</v>
      </c>
    </row>
    <row r="339" spans="1:5" x14ac:dyDescent="0.2">
      <c r="A339" s="130">
        <v>44409</v>
      </c>
      <c r="B339" s="114">
        <v>81199</v>
      </c>
      <c r="C339" s="114">
        <f>SUM(B328:B339)</f>
        <v>1073890</v>
      </c>
      <c r="D339" s="115">
        <f t="shared" si="21"/>
        <v>33.143672318236973</v>
      </c>
    </row>
    <row r="340" spans="1:5" x14ac:dyDescent="0.2">
      <c r="A340" s="130">
        <v>44440</v>
      </c>
      <c r="B340" s="114">
        <v>83312</v>
      </c>
      <c r="C340" s="114">
        <f>SUM(B329:B340)</f>
        <v>1088217</v>
      </c>
      <c r="D340" s="115">
        <f t="shared" si="21"/>
        <v>20.768282960063782</v>
      </c>
      <c r="E340" s="148">
        <f>C340/C328-1</f>
        <v>0.21412951553842818</v>
      </c>
    </row>
    <row r="341" spans="1:5" x14ac:dyDescent="0.2">
      <c r="A341" s="130">
        <v>44470</v>
      </c>
      <c r="B341" s="114">
        <v>74650</v>
      </c>
      <c r="C341" s="114">
        <f>SUM(B330:B341)</f>
        <v>1081647</v>
      </c>
      <c r="D341" s="115">
        <f t="shared" si="21"/>
        <v>-8.0891406057621289</v>
      </c>
    </row>
    <row r="342" spans="1:5" x14ac:dyDescent="0.2">
      <c r="A342" s="130">
        <v>44501</v>
      </c>
      <c r="B342" s="114">
        <v>80639</v>
      </c>
      <c r="C342" s="114">
        <f t="shared" ref="C342:C347" si="22">SUM(B331:B342)</f>
        <v>1067081</v>
      </c>
      <c r="D342" s="115">
        <f t="shared" si="21"/>
        <v>-15.299616616774328</v>
      </c>
    </row>
    <row r="343" spans="1:5" x14ac:dyDescent="0.2">
      <c r="A343" s="130">
        <v>44531</v>
      </c>
      <c r="B343" s="114">
        <v>78402</v>
      </c>
      <c r="C343" s="114">
        <f t="shared" si="22"/>
        <v>1049831</v>
      </c>
      <c r="D343" s="115">
        <f t="shared" si="21"/>
        <v>-18.034123698406724</v>
      </c>
      <c r="E343" s="148">
        <f>C343/C331-1</f>
        <v>0.14489382399385797</v>
      </c>
    </row>
    <row r="344" spans="1:5" x14ac:dyDescent="0.2">
      <c r="A344" s="130">
        <v>44562</v>
      </c>
      <c r="B344" s="114">
        <v>75863</v>
      </c>
      <c r="C344" s="114">
        <f t="shared" si="22"/>
        <v>1046028</v>
      </c>
      <c r="D344" s="115">
        <f t="shared" si="21"/>
        <v>-4.773680114477945</v>
      </c>
    </row>
    <row r="345" spans="1:5" x14ac:dyDescent="0.2">
      <c r="A345" s="130">
        <v>44593</v>
      </c>
      <c r="B345" s="114">
        <v>85340</v>
      </c>
      <c r="C345" s="114">
        <f t="shared" si="22"/>
        <v>1047391</v>
      </c>
      <c r="D345" s="115">
        <f t="shared" si="21"/>
        <v>1.6230634578515546</v>
      </c>
    </row>
    <row r="346" spans="1:5" x14ac:dyDescent="0.2">
      <c r="A346" s="130">
        <v>44621</v>
      </c>
      <c r="B346" s="114">
        <v>101233</v>
      </c>
      <c r="C346" s="114">
        <f t="shared" si="22"/>
        <v>1048619</v>
      </c>
      <c r="D346" s="115">
        <f t="shared" si="21"/>
        <v>1.2279386030698465</v>
      </c>
    </row>
    <row r="347" spans="1:5" x14ac:dyDescent="0.2">
      <c r="A347" s="130">
        <v>44652</v>
      </c>
      <c r="B347" s="114">
        <v>81065</v>
      </c>
      <c r="C347" s="114">
        <f t="shared" si="22"/>
        <v>1037337</v>
      </c>
      <c r="D347" s="115">
        <f t="shared" si="21"/>
        <v>-12.216964276045784</v>
      </c>
    </row>
    <row r="348" spans="1:5" x14ac:dyDescent="0.2">
      <c r="A348" s="130">
        <v>44682</v>
      </c>
    </row>
    <row r="349" spans="1:5" x14ac:dyDescent="0.2">
      <c r="A349" s="130">
        <v>44713</v>
      </c>
    </row>
  </sheetData>
  <mergeCells count="1">
    <mergeCell ref="H4:I4"/>
  </mergeCells>
  <pageMargins left="0.75" right="0.75" top="1" bottom="1" header="0.5" footer="0.5"/>
  <pageSetup paperSize="9" orientation="portrait" r:id="rId1"/>
  <headerFooter alignWithMargins="0"/>
  <ignoredErrors>
    <ignoredError sqref="C19:C33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4.2 MV sales</vt:lpstr>
      <vt:lpstr>OLD 4.2 Data</vt:lpstr>
      <vt:lpstr>4.2 data</vt:lpstr>
      <vt:lpstr>A367304A</vt:lpstr>
      <vt:lpstr>A367304A_Data</vt:lpstr>
      <vt:lpstr>A367304A_Latest</vt:lpstr>
      <vt:lpstr>Date_Range</vt:lpstr>
      <vt:lpstr>Date_Range_Data</vt:lpstr>
      <vt:lpstr>'4.2 MV sales'!Print_Area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4</dc:subject>
  <dc:creator>Andrew Kopras</dc:creator>
  <cp:lastModifiedBy>McDonald, Peter (DPS)</cp:lastModifiedBy>
  <cp:lastPrinted>2021-07-28T06:33:47Z</cp:lastPrinted>
  <dcterms:created xsi:type="dcterms:W3CDTF">2003-05-19T06:04:37Z</dcterms:created>
  <dcterms:modified xsi:type="dcterms:W3CDTF">2022-05-25T05:51:34Z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2022-01-17T05:51:45Z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3b1eccd3-2a11-435e-a049-09a806109f42</vt:lpwstr>
  </property>
  <property fmtid="{D5CDD505-2E9C-101B-9397-08002B2CF9AE}" pid="8" name="MSIP_Label_234ea0fa-41da-4eb0-b95e-07c328641c0b_ContentBits">
    <vt:lpwstr>0</vt:lpwstr>
  </property>
</Properties>
</file>